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mc:AlternateContent xmlns:mc="http://schemas.openxmlformats.org/markup-compatibility/2006">
    <mc:Choice Requires="x15">
      <x15ac:absPath xmlns:x15ac="http://schemas.microsoft.com/office/spreadsheetml/2010/11/ac" url="C:\$_2024_CAAST\2024_Contabilidad\3er. Trimestre\PAGINA WEB\"/>
    </mc:Choice>
  </mc:AlternateContent>
  <xr:revisionPtr revIDLastSave="0" documentId="8_{E1C6D632-5836-42A4-8221-2A504CA5704A}" xr6:coauthVersionLast="47" xr6:coauthVersionMax="47" xr10:uidLastSave="{00000000-0000-0000-0000-000000000000}"/>
  <bookViews>
    <workbookView xWindow="-120" yWindow="-120" windowWidth="29040" windowHeight="15720" tabRatio="811" xr2:uid="{00000000-000D-0000-FFFF-FFFF00000000}"/>
  </bookViews>
  <sheets>
    <sheet name="DES01" sheetId="22" r:id="rId1"/>
    <sheet name="Instructivo " sheetId="12" r:id="rId2"/>
  </sheets>
  <externalReferences>
    <externalReference r:id="rId3"/>
  </externalReferences>
  <definedNames>
    <definedName name="_xlnm._FilterDatabase" localSheetId="1" hidden="1">'Instructivo '!$A$2:$F$46</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P8" i="22" l="1"/>
  <c r="AQ8" i="22" s="1"/>
  <c r="AR8" i="22" s="1"/>
  <c r="AP7" i="22"/>
  <c r="AP6" i="22"/>
  <c r="AQ6" i="22" s="1"/>
  <c r="AR6" i="22" s="1"/>
  <c r="AP5" i="22"/>
  <c r="AB6" i="22"/>
  <c r="AC6" i="22" s="1"/>
  <c r="AB8" i="22"/>
  <c r="AC8" i="22" s="1"/>
  <c r="Z7" i="22"/>
  <c r="AB7" i="22" s="1"/>
  <c r="AC7" i="22" s="1"/>
  <c r="AA4" i="22"/>
  <c r="AP4" i="22" s="1"/>
  <c r="AB5" i="22"/>
  <c r="AC5" i="22" s="1"/>
  <c r="AN8" i="22"/>
  <c r="AJ8" i="22"/>
  <c r="AK8" i="22" s="1"/>
  <c r="AF8" i="22"/>
  <c r="AG8" i="22" s="1"/>
  <c r="AQ7" i="22"/>
  <c r="AR7" i="22" s="1"/>
  <c r="AN7" i="22"/>
  <c r="AJ7" i="22"/>
  <c r="AK7" i="22" s="1"/>
  <c r="AF7" i="22"/>
  <c r="AG7" i="22" s="1"/>
  <c r="W7" i="22"/>
  <c r="AN6" i="22"/>
  <c r="AJ6" i="22"/>
  <c r="AK6" i="22" s="1"/>
  <c r="AF6" i="22"/>
  <c r="AG6" i="22" s="1"/>
  <c r="AQ5" i="22"/>
  <c r="AR5" i="22" s="1"/>
  <c r="AN5" i="22"/>
  <c r="AJ5" i="22"/>
  <c r="AK5" i="22" s="1"/>
  <c r="AF5" i="22"/>
  <c r="AG5" i="22" s="1"/>
  <c r="AN4" i="22"/>
  <c r="F45" i="12" l="1"/>
  <c r="F46" i="12" s="1"/>
  <c r="F42" i="12"/>
  <c r="F43" i="12" s="1"/>
  <c r="F38" i="12"/>
  <c r="F39" i="12" s="1"/>
  <c r="F34" i="12"/>
  <c r="F35" i="12" s="1"/>
  <c r="F30" i="12"/>
  <c r="F31" i="12" s="1"/>
  <c r="AF4" i="22" l="1"/>
  <c r="AG4" i="22" s="1"/>
  <c r="AQ4" i="22"/>
  <c r="AR4" i="22" s="1"/>
  <c r="AJ4" i="22"/>
  <c r="AK4" i="22" s="1"/>
  <c r="AB4" i="22"/>
  <c r="AC4" i="22" s="1"/>
</calcChain>
</file>

<file path=xl/sharedStrings.xml><?xml version="1.0" encoding="utf-8"?>
<sst xmlns="http://schemas.openxmlformats.org/spreadsheetml/2006/main" count="345" uniqueCount="158">
  <si>
    <t>PRIMER TRIMESTRE</t>
  </si>
  <si>
    <t>SEGUNDO TRIMESTRE</t>
  </si>
  <si>
    <t>TERCER TRIMESTRE</t>
  </si>
  <si>
    <t>CUARTO TRIMESTRE</t>
  </si>
  <si>
    <t>REFERENCIA</t>
  </si>
  <si>
    <t>Instructivo de llenado</t>
  </si>
  <si>
    <t>Anual</t>
  </si>
  <si>
    <t>DESCRIPCIÓN</t>
  </si>
  <si>
    <t>OBLIGATORIO</t>
  </si>
  <si>
    <t>SI (Dependiendo del trimestre a entregar)</t>
  </si>
  <si>
    <t>EJEMPLO</t>
  </si>
  <si>
    <t>Ascendente</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</si>
  <si>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</si>
  <si>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</si>
  <si>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</si>
  <si>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</si>
  <si>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</si>
  <si>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</si>
  <si>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</si>
  <si>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</si>
  <si>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</si>
  <si>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</si>
  <si>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Nombre de la Entidad Fiscalizada</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</si>
  <si>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</si>
  <si>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</si>
  <si>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</si>
  <si>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</si>
  <si>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Nivel del la Matriz de Indicadores para Resultados (MIR) para el indicador que se reporta: Fin, Propósito, Componente o Actividad</t>
  </si>
  <si>
    <t>Nombre del indicador que se reporta. Es la expresión que identifica al indicador y que manifiesta lo que se desea medir con él. Desde el punto de vista operativo, puede expresar al indicador en términos de las variables que en él intervienen;</t>
  </si>
  <si>
    <t>Tipo</t>
  </si>
  <si>
    <t>TEXTO</t>
  </si>
  <si>
    <t>NUMÉRICO</t>
  </si>
  <si>
    <t>ALFANUMÉRICO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</si>
  <si>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</si>
  <si>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</si>
  <si>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</si>
  <si>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Dirección que debe tener el comportamiento del indicador para identificar cuando su desempeño es positivo o negativo. Puede tener un sentido descendente o ascendente. El sentido del indicador determinará los umbrales para semaforizar el indicaodr, por lo cual deberá tener precaución al seleccionar la frecuencia de medición.</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</si>
  <si>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</si>
  <si>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</si>
  <si>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</si>
  <si>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Unidad de Medida con la cual se establecen las metas anuales programadas</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</si>
  <si>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</si>
  <si>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</si>
  <si>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</si>
  <si>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</si>
  <si>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</si>
  <si>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</si>
  <si>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</si>
  <si>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</si>
  <si>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</si>
  <si>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</si>
  <si>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PORCENTAJE</t>
  </si>
  <si>
    <t>Valor superior de un rango (porcentaje) que se define a partir del resultado esperado de dividir la meta alcanzada entre la meta programada, y multiplicado por 100, y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(recomendación). Se semaforiza con el color rojo.</t>
  </si>
  <si>
    <t>Valor superior de un rango (porcentaje) que se define a partir del resultado esperado de dividir la meta alcanzada entre la meta programada, y multiplicado por 100, y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</si>
  <si>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(porcentaje) que se define a partir del resultado esperado de dividir la meta alcanzada entre la meta programada, y multiplicado por 100, y que indica que el resultado del indicador se encuentra por encima y por debajo de la meta programada, pero se mantiene dentro de los límites establecidos como aceptables. Se representa con un color verde.</t>
  </si>
  <si>
    <t>Pachuca de Soto</t>
  </si>
  <si>
    <t>Presupuesto basado en Resultados Municipal</t>
  </si>
  <si>
    <t>TES00201</t>
  </si>
  <si>
    <t>(Posición alcanzada del municipio de Pachuca de Soto en el Avance Alcanzado por los Municipios y las Demarcaciones Territoriales de la Ciudad de México en la Implantación y Operación del PbR-SED / Posición programada del municipio de Pachuca de Soto en el Avance Alcanzado por los Municipios y las Demarcaciones Territoriales de la Ciudad de México en la Implantación y Operación del PbR-SED)*100</t>
  </si>
  <si>
    <t>Posición en el Avance Alcanzado por los Municipios y las Demarcaciones Territoriales de la Ciudad de México en la Implantación y Operación del Presupuesto Basado en Resultados (PbR) y del Sistema de Evaluación del Desempeño (SED)</t>
  </si>
  <si>
    <t>Posición</t>
  </si>
  <si>
    <t>Descendente</t>
  </si>
  <si>
    <t>Informe del avance alcanzado por las Entidades Federativas, los Municipios y las Demarcaciones Territoriales de la Ciudad de México en la implantación y operación del Presupuesto Basado en Resultados y del Sistema de Evaluación del Desempeño. 2021. Secretaría de Hacienda y Crédito Público. Disponible en: https://www.transparenciapresupuestaria.gob.mx/Entidades-Federativas</t>
  </si>
  <si>
    <t>4to trimestre</t>
  </si>
  <si>
    <t>El indicador mide el grado de avance posicional en la planeación, programación, presupuestación, ejercicio y control, evaluación, rendición de cuentas y consolidación del PbR-SED del municipio de Pachuca de Soto, respecto a lo programado, con la finalidad de priorizar el gasto y de mejorar el diseño de los programas municipales.</t>
  </si>
  <si>
    <t>Porcentaje</t>
  </si>
  <si>
    <t>Tesorería del Municipio de Pachuca de Soto</t>
  </si>
  <si>
    <t>Nombre de la Unidad Administrativa de Entidad Fiscalizada Municipal</t>
  </si>
  <si>
    <t>Propósito</t>
  </si>
  <si>
    <t>Las Unidades Administrativas del municipio de Pachuca de Soto que administran recursos públicos implementan el Presupuesto basado en Resultados y Sistema de Evaluación del Desempeño municipal</t>
  </si>
  <si>
    <t>DES01 Monitoreo de Indicadores para Resultados</t>
  </si>
  <si>
    <t>Entidad Fiscalizada</t>
  </si>
  <si>
    <t>Ejercicio Fiscal</t>
  </si>
  <si>
    <t xml:space="preserve">Periodo </t>
  </si>
  <si>
    <t>Programa Presupuestario</t>
  </si>
  <si>
    <t>Información del programa</t>
  </si>
  <si>
    <t>Información del Programa</t>
  </si>
  <si>
    <t>Deberá indicar con número de cuatro dígitos (p. ej. 2019), el ejercicio al que corresponde la información.</t>
  </si>
  <si>
    <t>Deberá indicar el período que se reporta según corresponda (1er trimestre, 2do trimestre, 3er trimestre, o 4to trimestre, respectivamente).</t>
  </si>
  <si>
    <t>Texto</t>
  </si>
  <si>
    <t>Numérico</t>
  </si>
  <si>
    <t xml:space="preserve">Alfanumérico </t>
  </si>
  <si>
    <t>Si</t>
  </si>
  <si>
    <t>Alfanumérico</t>
  </si>
  <si>
    <t>Nombre del programa presupuestario de acuerdo con la estrategia programática municipal (Debe guardar consistencia con la información reportada en el formato DES02).</t>
  </si>
  <si>
    <t>Unidad Responsable</t>
  </si>
  <si>
    <t>Nivel</t>
  </si>
  <si>
    <t>Resumen Narrativo</t>
  </si>
  <si>
    <t>Clave de identificación del indicador</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</si>
  <si>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</si>
  <si>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</si>
  <si>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</si>
  <si>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</si>
  <si>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</si>
  <si>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</si>
  <si>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</si>
  <si>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</si>
  <si>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</si>
  <si>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</si>
  <si>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</si>
  <si>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</si>
  <si>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</si>
  <si>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</si>
  <si>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</si>
  <si>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</si>
  <si>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 xml:space="preserve">Meta programada </t>
  </si>
  <si>
    <t>Meta alcanzada</t>
  </si>
  <si>
    <t>Porcentaje alcanzado</t>
  </si>
  <si>
    <t>Semáforo</t>
  </si>
  <si>
    <t>Meta anual alcanzada</t>
  </si>
  <si>
    <t xml:space="preserve">Porcentaje de avance alcanzado </t>
  </si>
  <si>
    <t>Clave de Identificación del Indicador, si no cuenta con identificadores, deberá asignarle uno el cual permanecerá en los periodos subsecuentes.</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</si>
  <si>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</si>
  <si>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</si>
  <si>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</si>
  <si>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</si>
  <si>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</si>
  <si>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Eje o Acuerdo del PMD</t>
  </si>
  <si>
    <t>Deberá indicar el número y nombre del eje o acuerdo del Plan Municipal de Desarrollo del que se desprende el Programa en cuestión (Ejm: "1. Gobierno Cercano, Moderno y Honesto")</t>
  </si>
  <si>
    <t>Tecozautla</t>
  </si>
  <si>
    <t>CAAST</t>
  </si>
  <si>
    <t xml:space="preserve">Medir el numero de solicitudes de suministro recibidas con el númerdo de solicitudes atentidas. </t>
  </si>
  <si>
    <t>Trimestral</t>
  </si>
  <si>
    <t>Eje Transversal. Servicios Públicos Municipales Integrales y sostenibles objetivos estratégicos: E.T.2.</t>
  </si>
  <si>
    <t>P001</t>
  </si>
  <si>
    <t>P002</t>
  </si>
  <si>
    <t>P003</t>
  </si>
  <si>
    <t>P004</t>
  </si>
  <si>
    <t>P005</t>
  </si>
  <si>
    <t xml:space="preserve">El indicador mide la disminución porcentual de los usuarios que no pagan el Servicio de Agua Potable, el indicador mide el aumento porcentual de las mejoras en el  Servicio de Agua Potable </t>
  </si>
  <si>
    <t xml:space="preserve">MEJORA CONTINUA DEL SERVICIO </t>
  </si>
  <si>
    <t>MANTENIMIENTO PREVENTIVO Y CORRECTIVO DEL SISTEMAS DE AGUA POTABLE, DRENAJE Y ALCANTARILLADO</t>
  </si>
  <si>
    <t>CONTROL DE LA CALIDAD DEL AGUA</t>
  </si>
  <si>
    <t>CONCIENTIZACION DEL USO DEL AGUA</t>
  </si>
  <si>
    <t>El indicador mide el cumplimiento de la obligación</t>
  </si>
  <si>
    <t>Fugas reparadas en el mes / Fugas estimadas en el año</t>
  </si>
  <si>
    <t>El indicador mide a través de la cloracion en las lineas de conduccion</t>
  </si>
  <si>
    <t>El indicador mide a través de encuestas la concientización que se hace del buen uso del agua</t>
  </si>
  <si>
    <t>Usuarios con rezago al trimestre  / usuarios con rezago al inicio de Ejercicio Fiscal</t>
  </si>
  <si>
    <t>Pagos realizados mensualmente / Pagos programados</t>
  </si>
  <si>
    <t>Abatir el rezago en la Contribuciones de los derechos de agua</t>
  </si>
  <si>
    <t>Pagar los Impuestos a que se esta obligado</t>
  </si>
  <si>
    <t>REPARAR FUGAS</t>
  </si>
  <si>
    <t>CLORACION</t>
  </si>
  <si>
    <t>PLATICAS EN LAS ESCUELAS</t>
  </si>
  <si>
    <t>Muestreo en diferentes puntos de la linea de agua potable (en domicilio de los usuarios)</t>
  </si>
  <si>
    <t>Número de platicas realizadas  / número de platicas programadas al inicio de Ejercicio Fiscal</t>
  </si>
  <si>
    <t>Medir el numero de Obligaciones presentadas</t>
  </si>
  <si>
    <t>Mide el numero de usuarios con rezagos</t>
  </si>
  <si>
    <t>Mide las muestras cloradas de agua potable</t>
  </si>
  <si>
    <t>Medir el numero de platicas impartidas en escuelas</t>
  </si>
  <si>
    <t>Padron de usuarios del CAAST</t>
  </si>
  <si>
    <t>Balanza de Comprobación y Registros contables</t>
  </si>
  <si>
    <t>Relacion de solicitudes de atencion y reportes de fugas</t>
  </si>
  <si>
    <t>Muestreo de pozos de agua potable</t>
  </si>
  <si>
    <t>Padrón de escuelas en el municipio</t>
  </si>
  <si>
    <t>ADMINISTRACIÓN RESPONSABLE DE LOS RECURSOS FINANCIEROS</t>
  </si>
  <si>
    <t>3er.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</si>
</sst>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2"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b/>
      <sz val="16"/>
      <color theme="0"/>
      <name val="Arial Narrow"/>
      <family val="2"/>
    </font>
  </fonts>
  <fills count="16">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4">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cellStyleXfs>
  <cellXfs count="78">
    <xf numFmtId="0" fontId="0" fillId="0" borderId="0" xfId="0"/>
    <xf numFmtId="0" fontId="5" fillId="0" borderId="0" xfId="3" applyFont="1"/>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9" borderId="2" xfId="2" applyNumberFormat="1" applyFont="1" applyFill="1" applyBorder="1" applyAlignment="1">
      <alignment horizontal="center" vertical="center" wrapText="1"/>
    </xf>
    <xf numFmtId="2" fontId="18" fillId="10" borderId="2" xfId="2" applyNumberFormat="1" applyFont="1" applyFill="1" applyBorder="1" applyAlignment="1">
      <alignment horizontal="center" vertical="center" wrapText="1"/>
    </xf>
    <xf numFmtId="2" fontId="18" fillId="11" borderId="2" xfId="2"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3" fillId="0" borderId="2" xfId="0" applyFont="1" applyBorder="1" applyAlignment="1">
      <alignment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10" fontId="13" fillId="0" borderId="2" xfId="7" applyNumberFormat="1" applyFont="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2" xfId="7" quotePrefix="1" applyFont="1" applyFill="1" applyBorder="1" applyAlignment="1">
      <alignment horizontal="center" vertical="center" wrapText="1"/>
    </xf>
    <xf numFmtId="9" fontId="13" fillId="0" borderId="2" xfId="7" applyFont="1" applyFill="1" applyBorder="1" applyAlignment="1">
      <alignment horizontal="center" vertical="center" wrapText="1"/>
    </xf>
    <xf numFmtId="0" fontId="0" fillId="15" borderId="1" xfId="0" applyFill="1" applyBorder="1"/>
    <xf numFmtId="0" fontId="20" fillId="15" borderId="1" xfId="0" applyFont="1" applyFill="1" applyBorder="1" applyAlignment="1">
      <alignment vertical="center"/>
    </xf>
    <xf numFmtId="0" fontId="21" fillId="15" borderId="1" xfId="0" applyFont="1" applyFill="1" applyBorder="1" applyAlignment="1">
      <alignment vertical="center"/>
    </xf>
    <xf numFmtId="49" fontId="18" fillId="7"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left" vertical="center" wrapText="1"/>
    </xf>
    <xf numFmtId="2" fontId="18" fillId="3"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left" vertical="center" wrapText="1"/>
    </xf>
    <xf numFmtId="49" fontId="10" fillId="2" borderId="2" xfId="8" applyNumberFormat="1" applyFont="1" applyBorder="1" applyAlignment="1">
      <alignment horizontal="center" vertical="center" wrapText="1"/>
    </xf>
    <xf numFmtId="3" fontId="13" fillId="0" borderId="2" xfId="3" applyNumberFormat="1" applyFont="1" applyBorder="1" applyAlignment="1">
      <alignment horizontal="center" vertical="center" wrapText="1"/>
    </xf>
    <xf numFmtId="49" fontId="15" fillId="7" borderId="11" xfId="2"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49" fontId="15" fillId="3" borderId="7" xfId="2" applyNumberFormat="1" applyFont="1" applyFill="1" applyBorder="1" applyAlignment="1">
      <alignment horizontal="center" vertical="center" wrapText="1"/>
    </xf>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49" fontId="15" fillId="3" borderId="6" xfId="2" applyNumberFormat="1" applyFont="1" applyFill="1" applyBorder="1" applyAlignment="1">
      <alignment horizontal="center" vertical="center" wrapText="1"/>
    </xf>
    <xf numFmtId="0" fontId="6" fillId="5" borderId="2" xfId="0" applyFont="1" applyFill="1" applyBorder="1" applyAlignment="1">
      <alignment horizontal="center"/>
    </xf>
    <xf numFmtId="49" fontId="15" fillId="7" borderId="8" xfId="2" applyNumberFormat="1"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49" fontId="15" fillId="7" borderId="6" xfId="2" applyNumberFormat="1" applyFont="1" applyFill="1" applyBorder="1" applyAlignment="1">
      <alignment horizontal="center" vertical="center" wrapText="1"/>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cellXfs>
  <cellStyles count="24">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2" xfId="5" xr:uid="{00000000-0005-0000-0000-000004000000}"/>
    <cellStyle name="Normal" xfId="0" builtinId="0" customBuiltin="1"/>
    <cellStyle name="Normal 2" xfId="3" xr:uid="{00000000-0005-0000-0000-000006000000}"/>
    <cellStyle name="Normal 2 2" xfId="10" xr:uid="{00000000-0005-0000-0000-000007000000}"/>
    <cellStyle name="Normal 2 3" xfId="12" xr:uid="{00000000-0005-0000-0000-000008000000}"/>
    <cellStyle name="Normal 2 4" xfId="18" xr:uid="{00000000-0005-0000-0000-000009000000}"/>
    <cellStyle name="Normal 3" xfId="6" xr:uid="{00000000-0005-0000-0000-00000A000000}"/>
    <cellStyle name="Normal 4" xfId="8" xr:uid="{00000000-0005-0000-0000-00000B000000}"/>
    <cellStyle name="Normal 4 2" xfId="2" xr:uid="{00000000-0005-0000-0000-00000C000000}"/>
    <cellStyle name="Normal 4 2 2" xfId="9" xr:uid="{00000000-0005-0000-0000-00000D000000}"/>
    <cellStyle name="Normal 4 2 3" xfId="13" xr:uid="{00000000-0005-0000-0000-00000E000000}"/>
    <cellStyle name="Normal 4 2 4" xfId="20" xr:uid="{00000000-0005-0000-0000-00000F000000}"/>
    <cellStyle name="Normal 4 3" xfId="21" xr:uid="{00000000-0005-0000-0000-000010000000}"/>
    <cellStyle name="Normal 5" xfId="11" xr:uid="{00000000-0005-0000-0000-000011000000}"/>
    <cellStyle name="Normal 6" xfId="15" xr:uid="{00000000-0005-0000-0000-000012000000}"/>
    <cellStyle name="Normal 7" xfId="16" xr:uid="{00000000-0005-0000-0000-000013000000}"/>
    <cellStyle name="Normal 8" xfId="17" xr:uid="{00000000-0005-0000-0000-000014000000}"/>
    <cellStyle name="Normal 9" xfId="22" xr:uid="{00000000-0005-0000-0000-000015000000}"/>
    <cellStyle name="Porcentaje" xfId="7" builtinId="5" customBuiltin="1"/>
    <cellStyle name="Porcentaje 2" xfId="14" xr:uid="{00000000-0005-0000-0000-000017000000}"/>
  </cellStyles>
  <dxfs count="4">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0</xdr:row>
      <xdr:rowOff>133199</xdr:rowOff>
    </xdr:from>
    <xdr:to>
      <xdr:col>1</xdr:col>
      <xdr:colOff>304800</xdr:colOff>
      <xdr:row>1</xdr:row>
      <xdr:rowOff>7621</xdr:rowOff>
    </xdr:to>
    <xdr:pic>
      <xdr:nvPicPr>
        <xdr:cNvPr id="2" name="Imagen 1" descr="Logo">
          <a:extLst>
            <a:ext uri="{FF2B5EF4-FFF2-40B4-BE49-F238E27FC236}">
              <a16:creationId xmlns:a16="http://schemas.microsoft.com/office/drawing/2014/main" id="{C90F5EB3-D90A-4EE6-A2D3-823C705CE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33199"/>
          <a:ext cx="1325880" cy="727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AR8"/>
  <sheetViews>
    <sheetView tabSelected="1" topLeftCell="G1" zoomScaleNormal="100" workbookViewId="0">
      <selection activeCell="O3" sqref="O3"/>
    </sheetView>
  </sheetViews>
  <sheetFormatPr baseColWidth="10" defaultRowHeight="15" x14ac:dyDescent="0.25"/>
  <cols>
    <col min="1" max="1" width="17.7109375" customWidth="1"/>
    <col min="2" max="2" width="8.28515625" customWidth="1"/>
    <col min="3" max="3" width="9.85546875" customWidth="1"/>
    <col min="4" max="4" width="18.7109375" customWidth="1"/>
    <col min="5" max="5" width="13.28515625" customWidth="1"/>
    <col min="6" max="6" width="13" customWidth="1"/>
    <col min="7" max="7" width="8.42578125" customWidth="1"/>
    <col min="8" max="8" width="38.28515625" customWidth="1"/>
    <col min="9" max="9" width="12.7109375" customWidth="1"/>
    <col min="10" max="10" width="13.28515625" customWidth="1"/>
    <col min="11" max="11" width="21.28515625" customWidth="1"/>
    <col min="12" max="12" width="17.140625" customWidth="1"/>
    <col min="13" max="13" width="9.28515625" customWidth="1"/>
    <col min="14" max="14" width="11" style="2" customWidth="1"/>
    <col min="15" max="15" width="12.140625" style="2" customWidth="1"/>
    <col min="16" max="16" width="7" style="2" customWidth="1"/>
    <col min="17" max="17" width="5.7109375" style="2" customWidth="1"/>
    <col min="18" max="18" width="31.28515625" style="2" customWidth="1"/>
    <col min="19" max="22" width="12.7109375" style="2" customWidth="1"/>
    <col min="23" max="23" width="10.85546875" style="2" customWidth="1"/>
    <col min="24" max="25" width="12.28515625" style="2" customWidth="1"/>
    <col min="26" max="29" width="9.140625" style="2" customWidth="1"/>
    <col min="30" max="30" width="9" style="2" customWidth="1"/>
    <col min="31" max="31" width="9" style="1" customWidth="1"/>
    <col min="32" max="33" width="9" customWidth="1"/>
    <col min="34" max="37" width="8.85546875" customWidth="1"/>
    <col min="38" max="41" width="9.28515625" customWidth="1"/>
    <col min="42" max="42" width="8.42578125" customWidth="1"/>
    <col min="43" max="43" width="12.28515625" customWidth="1"/>
    <col min="44" max="44" width="8.42578125" customWidth="1"/>
  </cols>
  <sheetData>
    <row r="1" spans="1:44" ht="67.150000000000006" customHeight="1" x14ac:dyDescent="0.25">
      <c r="A1" s="35"/>
      <c r="B1" s="35"/>
      <c r="C1" s="37" t="s">
        <v>70</v>
      </c>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44" ht="15" customHeight="1" x14ac:dyDescent="0.25">
      <c r="A2" s="46" t="s">
        <v>76</v>
      </c>
      <c r="B2" s="47"/>
      <c r="C2" s="47"/>
      <c r="D2" s="47"/>
      <c r="E2" s="48"/>
      <c r="F2" s="62" t="s">
        <v>50</v>
      </c>
      <c r="G2" s="63"/>
      <c r="H2" s="63"/>
      <c r="I2" s="63"/>
      <c r="J2" s="63"/>
      <c r="K2" s="63"/>
      <c r="L2" s="63"/>
      <c r="M2" s="63"/>
      <c r="N2" s="63"/>
      <c r="O2" s="63"/>
      <c r="P2" s="63"/>
      <c r="Q2" s="63"/>
      <c r="R2" s="64"/>
      <c r="S2" s="65" t="s">
        <v>43</v>
      </c>
      <c r="T2" s="66"/>
      <c r="U2" s="66"/>
      <c r="V2" s="66"/>
      <c r="W2" s="66"/>
      <c r="X2" s="66"/>
      <c r="Y2" s="67"/>
      <c r="Z2" s="56" t="s">
        <v>0</v>
      </c>
      <c r="AA2" s="57"/>
      <c r="AB2" s="57"/>
      <c r="AC2" s="58"/>
      <c r="AD2" s="59" t="s">
        <v>1</v>
      </c>
      <c r="AE2" s="60"/>
      <c r="AF2" s="60"/>
      <c r="AG2" s="61"/>
      <c r="AH2" s="49" t="s">
        <v>2</v>
      </c>
      <c r="AI2" s="50"/>
      <c r="AJ2" s="50"/>
      <c r="AK2" s="51"/>
      <c r="AL2" s="52" t="s">
        <v>3</v>
      </c>
      <c r="AM2" s="53"/>
      <c r="AN2" s="53"/>
      <c r="AO2" s="54"/>
      <c r="AP2" s="55" t="s">
        <v>42</v>
      </c>
      <c r="AQ2" s="55"/>
      <c r="AR2" s="55"/>
    </row>
    <row r="3" spans="1:44" s="3" customFormat="1" ht="74.25" customHeight="1" x14ac:dyDescent="0.25">
      <c r="A3" s="17" t="s">
        <v>71</v>
      </c>
      <c r="B3" s="38" t="s">
        <v>72</v>
      </c>
      <c r="C3" s="38" t="s">
        <v>73</v>
      </c>
      <c r="D3" s="17" t="s">
        <v>117</v>
      </c>
      <c r="E3" s="17" t="s">
        <v>74</v>
      </c>
      <c r="F3" s="18" t="s">
        <v>85</v>
      </c>
      <c r="G3" s="18" t="s">
        <v>86</v>
      </c>
      <c r="H3" s="18" t="s">
        <v>87</v>
      </c>
      <c r="I3" s="16" t="s">
        <v>88</v>
      </c>
      <c r="J3" s="16" t="s">
        <v>89</v>
      </c>
      <c r="K3" s="18" t="s">
        <v>90</v>
      </c>
      <c r="L3" s="18" t="s">
        <v>91</v>
      </c>
      <c r="M3" s="39" t="s">
        <v>92</v>
      </c>
      <c r="N3" s="39" t="s">
        <v>93</v>
      </c>
      <c r="O3" s="39" t="s">
        <v>94</v>
      </c>
      <c r="P3" s="39" t="s">
        <v>95</v>
      </c>
      <c r="Q3" s="39" t="s">
        <v>96</v>
      </c>
      <c r="R3" s="39" t="s">
        <v>97</v>
      </c>
      <c r="S3" s="40" t="s">
        <v>98</v>
      </c>
      <c r="T3" s="7" t="s">
        <v>99</v>
      </c>
      <c r="U3" s="7" t="s">
        <v>100</v>
      </c>
      <c r="V3" s="7" t="s">
        <v>101</v>
      </c>
      <c r="W3" s="7" t="s">
        <v>102</v>
      </c>
      <c r="X3" s="7" t="s">
        <v>103</v>
      </c>
      <c r="Y3" s="7" t="s">
        <v>104</v>
      </c>
      <c r="Z3" s="7" t="s">
        <v>105</v>
      </c>
      <c r="AA3" s="7" t="s">
        <v>106</v>
      </c>
      <c r="AB3" s="7" t="s">
        <v>107</v>
      </c>
      <c r="AC3" s="7" t="s">
        <v>108</v>
      </c>
      <c r="AD3" s="7" t="s">
        <v>105</v>
      </c>
      <c r="AE3" s="7" t="s">
        <v>106</v>
      </c>
      <c r="AF3" s="20" t="s">
        <v>107</v>
      </c>
      <c r="AG3" s="20" t="s">
        <v>108</v>
      </c>
      <c r="AH3" s="21" t="s">
        <v>105</v>
      </c>
      <c r="AI3" s="21" t="s">
        <v>106</v>
      </c>
      <c r="AJ3" s="21" t="s">
        <v>107</v>
      </c>
      <c r="AK3" s="21" t="s">
        <v>108</v>
      </c>
      <c r="AL3" s="22" t="s">
        <v>105</v>
      </c>
      <c r="AM3" s="22" t="s">
        <v>106</v>
      </c>
      <c r="AN3" s="22" t="s">
        <v>107</v>
      </c>
      <c r="AO3" s="22" t="s">
        <v>108</v>
      </c>
      <c r="AP3" s="40" t="s">
        <v>109</v>
      </c>
      <c r="AQ3" s="40" t="s">
        <v>110</v>
      </c>
      <c r="AR3" s="42" t="s">
        <v>108</v>
      </c>
    </row>
    <row r="4" spans="1:44" ht="78.75" customHeight="1" x14ac:dyDescent="0.25">
      <c r="A4" s="27" t="s">
        <v>119</v>
      </c>
      <c r="B4" s="7">
        <v>2024</v>
      </c>
      <c r="C4" s="28" t="s">
        <v>157</v>
      </c>
      <c r="D4" s="28" t="s">
        <v>123</v>
      </c>
      <c r="E4" s="44" t="s">
        <v>130</v>
      </c>
      <c r="F4" s="7" t="s">
        <v>120</v>
      </c>
      <c r="G4" s="7" t="s">
        <v>68</v>
      </c>
      <c r="H4" s="7" t="s">
        <v>129</v>
      </c>
      <c r="I4" s="44" t="s">
        <v>124</v>
      </c>
      <c r="J4" s="7" t="s">
        <v>140</v>
      </c>
      <c r="K4" s="7" t="s">
        <v>138</v>
      </c>
      <c r="L4" s="7" t="s">
        <v>148</v>
      </c>
      <c r="M4" s="7" t="s">
        <v>26</v>
      </c>
      <c r="N4" s="7" t="s">
        <v>35</v>
      </c>
      <c r="O4" s="7" t="s">
        <v>122</v>
      </c>
      <c r="P4" s="30">
        <v>0.95</v>
      </c>
      <c r="Q4" s="7">
        <v>2024</v>
      </c>
      <c r="R4" s="7" t="s">
        <v>151</v>
      </c>
      <c r="S4" s="7" t="s">
        <v>11</v>
      </c>
      <c r="T4" s="30">
        <v>0.6</v>
      </c>
      <c r="U4" s="30">
        <v>0.8</v>
      </c>
      <c r="V4" s="30">
        <v>1</v>
      </c>
      <c r="W4" s="45">
        <v>2200</v>
      </c>
      <c r="X4" s="45">
        <v>2200</v>
      </c>
      <c r="Y4" s="29" t="s">
        <v>65</v>
      </c>
      <c r="Z4" s="23">
        <v>550</v>
      </c>
      <c r="AA4" s="7">
        <f>+X4/4</f>
        <v>550</v>
      </c>
      <c r="AB4" s="24">
        <f>IF(AA4=0,0,IFERROR(AA4/Z4,""))</f>
        <v>1</v>
      </c>
      <c r="AC4" s="26" t="str">
        <f>IF(AB4="","",IF(AB4&gt;1.3,"Rojo",IF($S4="Ascendente",IF(AND(AB4=0,AB4=0),0,IF(AND(AB4&lt;=$T4,AB4&gt;0),"Rojo",IF(AND(AB4&gt;$T4,AB4&lt;=$U4),"Amarillo",IF(AND(AB4&gt;$U4,AB4&lt;=$V4),"Verde")))),IF($S4="Descendente",IF(AND(AB4&gt;=$V4,AB4&lt;$U4),"Verde",IF(AND(AB4&gt;=$U4,AB4&lt;$T4),"Amarillo",IF(AND(AB4&gt;=$T4,AB4&gt;1.3),"Rojo",0)))))))</f>
        <v>Verde</v>
      </c>
      <c r="AD4" s="23">
        <v>550</v>
      </c>
      <c r="AE4" s="7">
        <v>490</v>
      </c>
      <c r="AF4" s="24">
        <f t="shared" ref="AF4" si="0">IF(AE4=0,0,IFERROR(AE4/AD4,""))</f>
        <v>0.89090909090909087</v>
      </c>
      <c r="AG4" s="26" t="str">
        <f t="shared" ref="AG4" si="1">IF(AF4="","",IF(AF4&gt;1.3,"Rojo",IF($S4="Ascendente",IF(AND(AF4=0,AF4=0),0,IF(AND(AF4&lt;=$T4,AF4&gt;0),"Rojo",IF(AND(AF4&gt;$T4,AF4&lt;=$U4),"Amarillo",IF(AND(AF4&gt;$U4,AF4&lt;=$V4),"Verde")))),IF($S4="Descendente",IF(AND(AF4&gt;=$V4,AF4&lt;$U4),"Verde",IF(AND(AF4&gt;=$U4,AF4&lt;$T4),"Amarillo",IF(AND(AF4&gt;=$T4,AF4&gt;1.3),"Rojo",0)))))))</f>
        <v>Verde</v>
      </c>
      <c r="AH4" s="23">
        <v>550</v>
      </c>
      <c r="AI4" s="7">
        <v>455</v>
      </c>
      <c r="AJ4" s="24">
        <f t="shared" ref="AJ4" si="2">IF(AI4=0,0,IFERROR(AI4/AH4,""))</f>
        <v>0.82727272727272727</v>
      </c>
      <c r="AK4" s="26" t="str">
        <f t="shared" ref="AK4" si="3">IF(AJ4="","",IF(AJ4&gt;1.3,"Rojo",IF($S4="Ascendente",IF(AND(AJ4=0,AJ4=0),0,IF(AND(AJ4&lt;=$T4,AJ4&gt;0),"Rojo",IF(AND(AJ4&gt;$T4,AJ4&lt;=$U4),"Amarillo",IF(AND(AJ4&gt;$U4,AJ4&lt;=$V4),"Verde")))),IF($S4="Descendente",IF(AND(AJ4&gt;=$V4,AJ4&lt;$U4),"Verde",IF(AND(AJ4&gt;=$U4,AJ4&lt;$T4),"Amarillo",IF(AND(AJ4&gt;=$T4,AJ4&gt;1.3),"Rojo",0)))))))</f>
        <v>Verde</v>
      </c>
      <c r="AL4" s="23">
        <v>550</v>
      </c>
      <c r="AM4" s="7">
        <v>0</v>
      </c>
      <c r="AN4" s="24">
        <f>IF(AM4=0,0,IFERROR(AM4/AL4,""))</f>
        <v>0</v>
      </c>
      <c r="AO4" s="26">
        <v>0</v>
      </c>
      <c r="AP4" s="23">
        <f>+AA4+AE4+AI4+AM4</f>
        <v>1495</v>
      </c>
      <c r="AQ4" s="25">
        <f t="shared" ref="AQ4" si="4">IF(AP4=0,0,IFERROR(AP4/X4,""))</f>
        <v>0.67954545454545456</v>
      </c>
      <c r="AR4" s="26" t="str">
        <f t="shared" ref="AR4" si="5">IF(AQ4="","",IF(AQ4&gt;1.3,"Rojo",IF($S4="Ascendente",IF(AND(AQ4=0,AQ4=0),0,IF(AND(AQ4&lt;=$T4,AQ4&gt;0),"Rojo",IF(AND(AQ4&gt;$T4,AQ4&lt;=$U4),"Amarillo",IF(AND(AQ4&gt;$U4,AQ4&lt;=$V4),"Verde")))),IF($S4="Descendente",IF(AND(AQ4&gt;=$V4,AQ4&lt;$U4),"Verde",IF(AND(AQ4&gt;=$U4,AQ4&lt;$T4),"Amarillo",IF(AND(AQ4&gt;=$T4,AQ4&gt;1.3),"Rojo",0)))))))</f>
        <v>Amarillo</v>
      </c>
    </row>
    <row r="5" spans="1:44" ht="99" x14ac:dyDescent="0.25">
      <c r="A5" s="27" t="s">
        <v>119</v>
      </c>
      <c r="B5" s="7">
        <v>2024</v>
      </c>
      <c r="C5" s="28" t="s">
        <v>157</v>
      </c>
      <c r="D5" s="28" t="s">
        <v>123</v>
      </c>
      <c r="E5" s="44" t="s">
        <v>156</v>
      </c>
      <c r="F5" s="7" t="s">
        <v>120</v>
      </c>
      <c r="G5" s="7" t="s">
        <v>68</v>
      </c>
      <c r="H5" s="7" t="s">
        <v>134</v>
      </c>
      <c r="I5" s="44" t="s">
        <v>125</v>
      </c>
      <c r="J5" s="7" t="s">
        <v>141</v>
      </c>
      <c r="K5" s="7" t="s">
        <v>139</v>
      </c>
      <c r="L5" s="7" t="s">
        <v>147</v>
      </c>
      <c r="M5" s="7" t="s">
        <v>26</v>
      </c>
      <c r="N5" s="7" t="s">
        <v>35</v>
      </c>
      <c r="O5" s="7" t="s">
        <v>122</v>
      </c>
      <c r="P5" s="30">
        <v>0.9</v>
      </c>
      <c r="Q5" s="7">
        <v>2024</v>
      </c>
      <c r="R5" s="7" t="s">
        <v>152</v>
      </c>
      <c r="S5" s="7" t="s">
        <v>11</v>
      </c>
      <c r="T5" s="30">
        <v>0.7</v>
      </c>
      <c r="U5" s="30">
        <v>0.9</v>
      </c>
      <c r="V5" s="30">
        <v>1</v>
      </c>
      <c r="W5" s="45">
        <v>12</v>
      </c>
      <c r="X5" s="45">
        <v>12</v>
      </c>
      <c r="Y5" s="29" t="s">
        <v>65</v>
      </c>
      <c r="Z5" s="23">
        <v>3</v>
      </c>
      <c r="AA5" s="7">
        <v>3</v>
      </c>
      <c r="AB5" s="24">
        <f>IF(AA5=0,0,IFERROR(AA5/Z5,""))</f>
        <v>1</v>
      </c>
      <c r="AC5" s="26" t="str">
        <f>IF(AB5="","",IF(AB5&gt;1.3,"Rojo",IF($S5="Ascendente",IF(AND(AB5=0,AB5=0),0,IF(AND(AB5&lt;=$T5,AB5&gt;0),"Rojo",IF(AND(AB5&gt;$T5,AB5&lt;=$U5),"Amarillo",IF(AND(AB5&gt;$U5,AB5&lt;=$V5),"Verde")))),IF($S5="Descendente",IF(AND(AB5&gt;=$V5,AB5&lt;$U5),"Verde",IF(AND(AB5&gt;=$U5,AB5&lt;$T5),"Amarillo",IF(AND(AB5&gt;=$T5,AB5&gt;1.3),"Rojo",0)))))))</f>
        <v>Verde</v>
      </c>
      <c r="AD5" s="23">
        <v>3</v>
      </c>
      <c r="AE5" s="7">
        <v>3</v>
      </c>
      <c r="AF5" s="24">
        <f t="shared" ref="AF5:AF8" si="6">IF(AE5=0,0,IFERROR(AE5/AD5,""))</f>
        <v>1</v>
      </c>
      <c r="AG5" s="26" t="str">
        <f t="shared" ref="AG5:AG8" si="7">IF(AF5="","",IF(AF5&gt;1.3,"Rojo",IF($S5="Ascendente",IF(AND(AF5=0,AF5=0),0,IF(AND(AF5&lt;=$T5,AF5&gt;0),"Rojo",IF(AND(AF5&gt;$T5,AF5&lt;=$U5),"Amarillo",IF(AND(AF5&gt;$U5,AF5&lt;=$V5),"Verde")))),IF($S5="Descendente",IF(AND(AF5&gt;=$V5,AF5&lt;$U5),"Verde",IF(AND(AF5&gt;=$U5,AF5&lt;$T5),"Amarillo",IF(AND(AF5&gt;=$T5,AF5&gt;1.3),"Rojo",0)))))))</f>
        <v>Verde</v>
      </c>
      <c r="AH5" s="23">
        <v>3</v>
      </c>
      <c r="AI5" s="7">
        <v>3</v>
      </c>
      <c r="AJ5" s="24">
        <f t="shared" ref="AJ5:AJ8" si="8">IF(AI5=0,0,IFERROR(AI5/AH5,""))</f>
        <v>1</v>
      </c>
      <c r="AK5" s="26" t="str">
        <f t="shared" ref="AK5:AK8" si="9">IF(AJ5="","",IF(AJ5&gt;1.3,"Rojo",IF($S5="Ascendente",IF(AND(AJ5=0,AJ5=0),0,IF(AND(AJ5&lt;=$T5,AJ5&gt;0),"Rojo",IF(AND(AJ5&gt;$T5,AJ5&lt;=$U5),"Amarillo",IF(AND(AJ5&gt;$U5,AJ5&lt;=$V5),"Verde")))),IF($S5="Descendente",IF(AND(AJ5&gt;=$V5,AJ5&lt;$U5),"Verde",IF(AND(AJ5&gt;=$U5,AJ5&lt;$T5),"Amarillo",IF(AND(AJ5&gt;=$T5,AJ5&gt;1.3),"Rojo",0)))))))</f>
        <v>Verde</v>
      </c>
      <c r="AL5" s="23">
        <v>3</v>
      </c>
      <c r="AM5" s="7">
        <v>0</v>
      </c>
      <c r="AN5" s="24">
        <f>IF(AM5=0,0,IFERROR(AM5/AL5,""))</f>
        <v>0</v>
      </c>
      <c r="AO5" s="26">
        <v>0</v>
      </c>
      <c r="AP5" s="23">
        <f t="shared" ref="AP5:AP8" si="10">+AA5+AE5+AI5+AM5</f>
        <v>9</v>
      </c>
      <c r="AQ5" s="25">
        <f t="shared" ref="AQ5:AQ8" si="11">IF(AP5=0,0,IFERROR(AP5/X5,""))</f>
        <v>0.75</v>
      </c>
      <c r="AR5" s="26" t="str">
        <f t="shared" ref="AR5:AR8" si="12">IF(AQ5="","",IF(AQ5&gt;1.3,"Rojo",IF($S5="Ascendente",IF(AND(AQ5=0,AQ5=0),0,IF(AND(AQ5&lt;=$T5,AQ5&gt;0),"Rojo",IF(AND(AQ5&gt;$T5,AQ5&lt;=$U5),"Amarillo",IF(AND(AQ5&gt;$U5,AQ5&lt;=$V5),"Verde")))),IF($S5="Descendente",IF(AND(AQ5&gt;=$V5,AQ5&lt;$U5),"Verde",IF(AND(AQ5&gt;=$U5,AQ5&lt;$T5),"Amarillo",IF(AND(AQ5&gt;=$T5,AQ5&gt;1.3),"Rojo",0)))))))</f>
        <v>Amarillo</v>
      </c>
    </row>
    <row r="6" spans="1:44" ht="198" x14ac:dyDescent="0.25">
      <c r="A6" s="27" t="s">
        <v>119</v>
      </c>
      <c r="B6" s="7">
        <v>2024</v>
      </c>
      <c r="C6" s="28" t="s">
        <v>157</v>
      </c>
      <c r="D6" s="28" t="s">
        <v>123</v>
      </c>
      <c r="E6" s="44" t="s">
        <v>131</v>
      </c>
      <c r="F6" s="7" t="s">
        <v>120</v>
      </c>
      <c r="G6" s="7" t="s">
        <v>68</v>
      </c>
      <c r="H6" s="7" t="s">
        <v>135</v>
      </c>
      <c r="I6" s="44" t="s">
        <v>126</v>
      </c>
      <c r="J6" s="7" t="s">
        <v>142</v>
      </c>
      <c r="K6" s="7" t="s">
        <v>135</v>
      </c>
      <c r="L6" s="7" t="s">
        <v>121</v>
      </c>
      <c r="M6" s="7" t="s">
        <v>26</v>
      </c>
      <c r="N6" s="7" t="s">
        <v>35</v>
      </c>
      <c r="O6" s="7" t="s">
        <v>122</v>
      </c>
      <c r="P6" s="30">
        <v>0.9</v>
      </c>
      <c r="Q6" s="7">
        <v>2024</v>
      </c>
      <c r="R6" s="7" t="s">
        <v>153</v>
      </c>
      <c r="S6" s="7" t="s">
        <v>11</v>
      </c>
      <c r="T6" s="30">
        <v>0.75</v>
      </c>
      <c r="U6" s="30">
        <v>0.9</v>
      </c>
      <c r="V6" s="30">
        <v>1</v>
      </c>
      <c r="W6" s="45">
        <v>450</v>
      </c>
      <c r="X6" s="45">
        <v>450</v>
      </c>
      <c r="Y6" s="29" t="s">
        <v>65</v>
      </c>
      <c r="Z6" s="23">
        <v>110</v>
      </c>
      <c r="AA6" s="7">
        <v>106</v>
      </c>
      <c r="AB6" s="24">
        <f t="shared" ref="AB6:AB8" si="13">IF(AA6=0,0,IFERROR(AA6/Z6,""))</f>
        <v>0.96363636363636362</v>
      </c>
      <c r="AC6" s="26" t="str">
        <f t="shared" ref="AC6:AC8" si="14">IF(AB6="","",IF(AB6&gt;1.3,"Rojo",IF($S6="Ascendente",IF(AND(AB6=0,AB6=0),0,IF(AND(AB6&lt;=$T6,AB6&gt;0),"Rojo",IF(AND(AB6&gt;$T6,AB6&lt;=$U6),"Amarillo",IF(AND(AB6&gt;$U6,AB6&lt;=$V6),"Verde")))),IF($S6="Descendente",IF(AND(AB6&gt;=$V6,AB6&lt;$U6),"Verde",IF(AND(AB6&gt;=$U6,AB6&lt;$T6),"Amarillo",IF(AND(AB6&gt;=$T6,AB6&gt;1.3),"Rojo",0)))))))</f>
        <v>Verde</v>
      </c>
      <c r="AD6" s="23">
        <v>110</v>
      </c>
      <c r="AE6" s="7">
        <v>102</v>
      </c>
      <c r="AF6" s="24">
        <f t="shared" si="6"/>
        <v>0.92727272727272725</v>
      </c>
      <c r="AG6" s="26" t="str">
        <f t="shared" si="7"/>
        <v>Verde</v>
      </c>
      <c r="AH6" s="23">
        <v>110</v>
      </c>
      <c r="AI6" s="7">
        <v>100</v>
      </c>
      <c r="AJ6" s="24">
        <f t="shared" si="8"/>
        <v>0.90909090909090906</v>
      </c>
      <c r="AK6" s="26" t="str">
        <f t="shared" si="9"/>
        <v>Verde</v>
      </c>
      <c r="AL6" s="23">
        <v>120</v>
      </c>
      <c r="AM6" s="7">
        <v>0</v>
      </c>
      <c r="AN6" s="24">
        <f t="shared" ref="AN6:AN8" si="15">IF(AM6=0,0,IFERROR(AM6/AL6,""))</f>
        <v>0</v>
      </c>
      <c r="AO6" s="26">
        <v>0</v>
      </c>
      <c r="AP6" s="23">
        <f t="shared" si="10"/>
        <v>308</v>
      </c>
      <c r="AQ6" s="25">
        <f t="shared" si="11"/>
        <v>0.68444444444444441</v>
      </c>
      <c r="AR6" s="26" t="str">
        <f t="shared" si="12"/>
        <v>Rojo</v>
      </c>
    </row>
    <row r="7" spans="1:44" ht="99" x14ac:dyDescent="0.25">
      <c r="A7" s="27" t="s">
        <v>119</v>
      </c>
      <c r="B7" s="7">
        <v>2024</v>
      </c>
      <c r="C7" s="28" t="s">
        <v>157</v>
      </c>
      <c r="D7" s="28" t="s">
        <v>123</v>
      </c>
      <c r="E7" s="44" t="s">
        <v>132</v>
      </c>
      <c r="F7" s="7" t="s">
        <v>120</v>
      </c>
      <c r="G7" s="7" t="s">
        <v>68</v>
      </c>
      <c r="H7" s="7" t="s">
        <v>136</v>
      </c>
      <c r="I7" s="44" t="s">
        <v>127</v>
      </c>
      <c r="J7" s="7" t="s">
        <v>143</v>
      </c>
      <c r="K7" s="7" t="s">
        <v>145</v>
      </c>
      <c r="L7" s="7" t="s">
        <v>149</v>
      </c>
      <c r="M7" s="7" t="s">
        <v>26</v>
      </c>
      <c r="N7" s="7" t="s">
        <v>35</v>
      </c>
      <c r="O7" s="7" t="s">
        <v>122</v>
      </c>
      <c r="P7" s="30">
        <v>0.95</v>
      </c>
      <c r="Q7" s="7">
        <v>2024</v>
      </c>
      <c r="R7" s="7" t="s">
        <v>154</v>
      </c>
      <c r="S7" s="7" t="s">
        <v>11</v>
      </c>
      <c r="T7" s="30">
        <v>0.6</v>
      </c>
      <c r="U7" s="30">
        <v>0.85</v>
      </c>
      <c r="V7" s="30">
        <v>1</v>
      </c>
      <c r="W7" s="45">
        <f t="shared" ref="W7" si="16">54*4</f>
        <v>216</v>
      </c>
      <c r="X7" s="45">
        <v>216</v>
      </c>
      <c r="Y7" s="29" t="s">
        <v>65</v>
      </c>
      <c r="Z7" s="23">
        <f>+X7/4</f>
        <v>54</v>
      </c>
      <c r="AA7" s="7">
        <v>50</v>
      </c>
      <c r="AB7" s="24">
        <f t="shared" si="13"/>
        <v>0.92592592592592593</v>
      </c>
      <c r="AC7" s="26" t="str">
        <f t="shared" si="14"/>
        <v>Verde</v>
      </c>
      <c r="AD7" s="23">
        <v>54</v>
      </c>
      <c r="AE7" s="7">
        <v>48</v>
      </c>
      <c r="AF7" s="24">
        <f t="shared" si="6"/>
        <v>0.88888888888888884</v>
      </c>
      <c r="AG7" s="26" t="str">
        <f t="shared" si="7"/>
        <v>Verde</v>
      </c>
      <c r="AH7" s="23">
        <v>54</v>
      </c>
      <c r="AI7" s="7">
        <v>49</v>
      </c>
      <c r="AJ7" s="24">
        <f t="shared" si="8"/>
        <v>0.90740740740740744</v>
      </c>
      <c r="AK7" s="26" t="str">
        <f t="shared" si="9"/>
        <v>Verde</v>
      </c>
      <c r="AL7" s="23">
        <v>54</v>
      </c>
      <c r="AM7" s="7">
        <v>0</v>
      </c>
      <c r="AN7" s="24">
        <f t="shared" si="15"/>
        <v>0</v>
      </c>
      <c r="AO7" s="26">
        <v>0</v>
      </c>
      <c r="AP7" s="23">
        <f t="shared" si="10"/>
        <v>147</v>
      </c>
      <c r="AQ7" s="25">
        <f t="shared" si="11"/>
        <v>0.68055555555555558</v>
      </c>
      <c r="AR7" s="26" t="str">
        <f t="shared" si="12"/>
        <v>Amarillo</v>
      </c>
    </row>
    <row r="8" spans="1:44" ht="99" x14ac:dyDescent="0.25">
      <c r="A8" s="27" t="s">
        <v>119</v>
      </c>
      <c r="B8" s="7">
        <v>2024</v>
      </c>
      <c r="C8" s="28" t="s">
        <v>157</v>
      </c>
      <c r="D8" s="28" t="s">
        <v>123</v>
      </c>
      <c r="E8" s="44" t="s">
        <v>133</v>
      </c>
      <c r="F8" s="7" t="s">
        <v>120</v>
      </c>
      <c r="G8" s="7" t="s">
        <v>68</v>
      </c>
      <c r="H8" s="7" t="s">
        <v>137</v>
      </c>
      <c r="I8" s="44" t="s">
        <v>128</v>
      </c>
      <c r="J8" s="7" t="s">
        <v>144</v>
      </c>
      <c r="K8" s="7" t="s">
        <v>146</v>
      </c>
      <c r="L8" s="7" t="s">
        <v>150</v>
      </c>
      <c r="M8" s="7" t="s">
        <v>26</v>
      </c>
      <c r="N8" s="7" t="s">
        <v>35</v>
      </c>
      <c r="O8" s="7" t="s">
        <v>122</v>
      </c>
      <c r="P8" s="30">
        <v>0.95</v>
      </c>
      <c r="Q8" s="7">
        <v>2024</v>
      </c>
      <c r="R8" s="7" t="s">
        <v>155</v>
      </c>
      <c r="S8" s="7" t="s">
        <v>11</v>
      </c>
      <c r="T8" s="30">
        <v>0.69989999999999997</v>
      </c>
      <c r="U8" s="30">
        <v>0.89990000000000003</v>
      </c>
      <c r="V8" s="30">
        <v>1</v>
      </c>
      <c r="W8" s="45">
        <v>18</v>
      </c>
      <c r="X8" s="45">
        <v>18</v>
      </c>
      <c r="Y8" s="29" t="s">
        <v>65</v>
      </c>
      <c r="Z8" s="23">
        <v>5</v>
      </c>
      <c r="AA8" s="7">
        <v>5</v>
      </c>
      <c r="AB8" s="24">
        <f t="shared" si="13"/>
        <v>1</v>
      </c>
      <c r="AC8" s="26" t="str">
        <f t="shared" si="14"/>
        <v>Verde</v>
      </c>
      <c r="AD8" s="23">
        <v>6</v>
      </c>
      <c r="AE8" s="7">
        <v>3</v>
      </c>
      <c r="AF8" s="24">
        <f t="shared" si="6"/>
        <v>0.5</v>
      </c>
      <c r="AG8" s="26" t="str">
        <f t="shared" si="7"/>
        <v>Rojo</v>
      </c>
      <c r="AH8" s="23">
        <v>3</v>
      </c>
      <c r="AI8" s="7">
        <v>3</v>
      </c>
      <c r="AJ8" s="24">
        <f t="shared" si="8"/>
        <v>1</v>
      </c>
      <c r="AK8" s="26" t="str">
        <f t="shared" si="9"/>
        <v>Verde</v>
      </c>
      <c r="AL8" s="23">
        <v>4</v>
      </c>
      <c r="AM8" s="7">
        <v>0</v>
      </c>
      <c r="AN8" s="24">
        <f t="shared" si="15"/>
        <v>0</v>
      </c>
      <c r="AO8" s="26">
        <v>0</v>
      </c>
      <c r="AP8" s="23">
        <f t="shared" si="10"/>
        <v>11</v>
      </c>
      <c r="AQ8" s="25">
        <f t="shared" si="11"/>
        <v>0.61111111111111116</v>
      </c>
      <c r="AR8" s="26" t="str">
        <f t="shared" si="12"/>
        <v>Rojo</v>
      </c>
    </row>
  </sheetData>
  <mergeCells count="8">
    <mergeCell ref="A2:E2"/>
    <mergeCell ref="AH2:AK2"/>
    <mergeCell ref="AL2:AO2"/>
    <mergeCell ref="AP2:AR2"/>
    <mergeCell ref="Z2:AC2"/>
    <mergeCell ref="AD2:AG2"/>
    <mergeCell ref="F2:R2"/>
    <mergeCell ref="S2:Y2"/>
  </mergeCells>
  <conditionalFormatting sqref="AC4:AC8 AG4:AG8 AK4:AK8 AO4:AO8 AR4:AR8">
    <cfRule type="cellIs" dxfId="3" priority="1" operator="equal">
      <formula>0</formula>
    </cfRule>
    <cfRule type="containsText" dxfId="2" priority="2" operator="containsText" text="ROJO">
      <formula>NOT(ISERROR(SEARCH("ROJO",AC4)))</formula>
    </cfRule>
    <cfRule type="containsText" dxfId="1" priority="3" operator="containsText" text="AMARILLO">
      <formula>NOT(ISERROR(SEARCH("AMARILLO",AC4)))</formula>
    </cfRule>
    <cfRule type="containsText" dxfId="0" priority="4" operator="containsText" text="VERDE">
      <formula>NOT(ISERROR(SEARCH("VERDE",AC4)))</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0000"/>
    <pageSetUpPr fitToPage="1"/>
  </sheetPr>
  <dimension ref="A1:F46"/>
  <sheetViews>
    <sheetView topLeftCell="B1" zoomScale="120" zoomScaleNormal="120" workbookViewId="0">
      <selection activeCell="F7" sqref="F7"/>
    </sheetView>
  </sheetViews>
  <sheetFormatPr baseColWidth="10" defaultColWidth="11.42578125" defaultRowHeight="16.5" x14ac:dyDescent="0.3"/>
  <cols>
    <col min="1" max="1" width="14.5703125" style="4" customWidth="1"/>
    <col min="2" max="2" width="19.42578125" style="4" customWidth="1"/>
    <col min="3" max="3" width="77.28515625" style="9" customWidth="1"/>
    <col min="4" max="4" width="7.5703125" style="4" customWidth="1"/>
    <col min="5" max="5" width="12.28515625" style="4" customWidth="1"/>
    <col min="6" max="6" width="39" style="10" customWidth="1"/>
    <col min="7" max="16384" width="11.42578125" style="4"/>
  </cols>
  <sheetData>
    <row r="1" spans="1:6" x14ac:dyDescent="0.3">
      <c r="A1" s="11" t="s">
        <v>5</v>
      </c>
      <c r="B1" s="12"/>
      <c r="C1" s="12"/>
      <c r="D1" s="12"/>
      <c r="E1" s="12"/>
      <c r="F1" s="13"/>
    </row>
    <row r="2" spans="1:6" x14ac:dyDescent="0.3">
      <c r="A2" s="71" t="s">
        <v>4</v>
      </c>
      <c r="B2" s="71"/>
      <c r="C2" s="14" t="s">
        <v>7</v>
      </c>
      <c r="D2" s="14" t="s">
        <v>8</v>
      </c>
      <c r="E2" s="14" t="s">
        <v>29</v>
      </c>
      <c r="F2" s="15" t="s">
        <v>10</v>
      </c>
    </row>
    <row r="3" spans="1:6" ht="14.65" customHeight="1" x14ac:dyDescent="0.3">
      <c r="A3" s="72" t="s">
        <v>75</v>
      </c>
      <c r="B3" s="17" t="s">
        <v>71</v>
      </c>
      <c r="C3" s="5" t="s">
        <v>22</v>
      </c>
      <c r="D3" s="6" t="s">
        <v>82</v>
      </c>
      <c r="E3" s="6" t="s">
        <v>79</v>
      </c>
      <c r="F3" s="7" t="s">
        <v>55</v>
      </c>
    </row>
    <row r="4" spans="1:6" x14ac:dyDescent="0.3">
      <c r="A4" s="73"/>
      <c r="B4" s="38" t="s">
        <v>72</v>
      </c>
      <c r="C4" s="5" t="s">
        <v>77</v>
      </c>
      <c r="D4" s="6" t="s">
        <v>82</v>
      </c>
      <c r="E4" s="6" t="s">
        <v>80</v>
      </c>
      <c r="F4" s="7">
        <v>2024</v>
      </c>
    </row>
    <row r="5" spans="1:6" ht="29.45" customHeight="1" x14ac:dyDescent="0.3">
      <c r="A5" s="73"/>
      <c r="B5" s="38" t="s">
        <v>73</v>
      </c>
      <c r="C5" s="5" t="s">
        <v>78</v>
      </c>
      <c r="D5" s="6" t="s">
        <v>82</v>
      </c>
      <c r="E5" s="6" t="s">
        <v>81</v>
      </c>
      <c r="F5" s="28" t="s">
        <v>63</v>
      </c>
    </row>
    <row r="6" spans="1:6" ht="25.5" customHeight="1" x14ac:dyDescent="0.3">
      <c r="A6" s="73"/>
      <c r="B6" s="17" t="s">
        <v>117</v>
      </c>
      <c r="C6" s="5" t="s">
        <v>118</v>
      </c>
      <c r="D6" s="6" t="s">
        <v>82</v>
      </c>
      <c r="E6" s="6" t="s">
        <v>81</v>
      </c>
      <c r="F6" s="28" t="s">
        <v>25</v>
      </c>
    </row>
    <row r="7" spans="1:6" ht="56.65" customHeight="1" x14ac:dyDescent="0.3">
      <c r="A7" s="74"/>
      <c r="B7" s="17" t="s">
        <v>74</v>
      </c>
      <c r="C7" s="5" t="s">
        <v>84</v>
      </c>
      <c r="D7" s="6" t="s">
        <v>82</v>
      </c>
      <c r="E7" s="6" t="s">
        <v>83</v>
      </c>
      <c r="F7" s="7" t="s">
        <v>56</v>
      </c>
    </row>
    <row r="8" spans="1:6" ht="55.15" customHeight="1" x14ac:dyDescent="0.3">
      <c r="A8" s="75" t="s">
        <v>50</v>
      </c>
      <c r="B8" s="16" t="s">
        <v>85</v>
      </c>
      <c r="C8" s="5" t="s">
        <v>67</v>
      </c>
      <c r="D8" s="6" t="s">
        <v>82</v>
      </c>
      <c r="E8" s="6" t="s">
        <v>30</v>
      </c>
      <c r="F8" s="7" t="s">
        <v>66</v>
      </c>
    </row>
    <row r="9" spans="1:6" ht="25.5" x14ac:dyDescent="0.3">
      <c r="A9" s="76"/>
      <c r="B9" s="16" t="s">
        <v>86</v>
      </c>
      <c r="C9" s="5" t="s">
        <v>27</v>
      </c>
      <c r="D9" s="6" t="s">
        <v>82</v>
      </c>
      <c r="E9" s="6" t="s">
        <v>30</v>
      </c>
      <c r="F9" s="7" t="s">
        <v>68</v>
      </c>
    </row>
    <row r="10" spans="1:6" ht="82.5" x14ac:dyDescent="0.3">
      <c r="A10" s="76"/>
      <c r="B10" s="16" t="s">
        <v>87</v>
      </c>
      <c r="C10" s="5" t="s">
        <v>23</v>
      </c>
      <c r="D10" s="6" t="s">
        <v>82</v>
      </c>
      <c r="E10" s="6" t="s">
        <v>32</v>
      </c>
      <c r="F10" s="7" t="s">
        <v>69</v>
      </c>
    </row>
    <row r="11" spans="1:6" ht="27" x14ac:dyDescent="0.3">
      <c r="A11" s="76"/>
      <c r="B11" s="16" t="s">
        <v>88</v>
      </c>
      <c r="C11" s="5" t="s">
        <v>111</v>
      </c>
      <c r="D11" s="6" t="s">
        <v>82</v>
      </c>
      <c r="E11" s="6" t="s">
        <v>32</v>
      </c>
      <c r="F11" s="7" t="s">
        <v>57</v>
      </c>
    </row>
    <row r="12" spans="1:6" ht="99" x14ac:dyDescent="0.3">
      <c r="A12" s="76"/>
      <c r="B12" s="16" t="s">
        <v>89</v>
      </c>
      <c r="C12" s="5" t="s">
        <v>28</v>
      </c>
      <c r="D12" s="6" t="s">
        <v>82</v>
      </c>
      <c r="E12" s="6" t="s">
        <v>32</v>
      </c>
      <c r="F12" s="7" t="s">
        <v>59</v>
      </c>
    </row>
    <row r="13" spans="1:6" ht="165" x14ac:dyDescent="0.3">
      <c r="A13" s="76"/>
      <c r="B13" s="16" t="s">
        <v>90</v>
      </c>
      <c r="C13" s="5" t="s">
        <v>44</v>
      </c>
      <c r="D13" s="6" t="s">
        <v>82</v>
      </c>
      <c r="E13" s="6" t="s">
        <v>32</v>
      </c>
      <c r="F13" s="7" t="s">
        <v>58</v>
      </c>
    </row>
    <row r="14" spans="1:6" ht="148.5" x14ac:dyDescent="0.3">
      <c r="A14" s="76"/>
      <c r="B14" s="16" t="s">
        <v>91</v>
      </c>
      <c r="C14" s="5" t="s">
        <v>33</v>
      </c>
      <c r="D14" s="6" t="s">
        <v>82</v>
      </c>
      <c r="E14" s="6" t="s">
        <v>32</v>
      </c>
      <c r="F14" s="7" t="s">
        <v>64</v>
      </c>
    </row>
    <row r="15" spans="1:6" ht="89.25" x14ac:dyDescent="0.3">
      <c r="A15" s="76"/>
      <c r="B15" s="43" t="s">
        <v>92</v>
      </c>
      <c r="C15" s="5" t="s">
        <v>24</v>
      </c>
      <c r="D15" s="6" t="s">
        <v>82</v>
      </c>
      <c r="E15" s="6" t="s">
        <v>30</v>
      </c>
      <c r="F15" s="7" t="s">
        <v>26</v>
      </c>
    </row>
    <row r="16" spans="1:6" ht="107.65" customHeight="1" x14ac:dyDescent="0.3">
      <c r="A16" s="76"/>
      <c r="B16" s="43" t="s">
        <v>93</v>
      </c>
      <c r="C16" s="5" t="s">
        <v>34</v>
      </c>
      <c r="D16" s="6" t="s">
        <v>82</v>
      </c>
      <c r="E16" s="7" t="s">
        <v>30</v>
      </c>
      <c r="F16" s="7" t="s">
        <v>35</v>
      </c>
    </row>
    <row r="17" spans="1:6" ht="38.25" x14ac:dyDescent="0.3">
      <c r="A17" s="76"/>
      <c r="B17" s="43" t="s">
        <v>94</v>
      </c>
      <c r="C17" s="5" t="s">
        <v>37</v>
      </c>
      <c r="D17" s="6" t="s">
        <v>82</v>
      </c>
      <c r="E17" s="7" t="s">
        <v>30</v>
      </c>
      <c r="F17" s="7" t="s">
        <v>6</v>
      </c>
    </row>
    <row r="18" spans="1:6" ht="102" x14ac:dyDescent="0.3">
      <c r="A18" s="76"/>
      <c r="B18" s="43" t="s">
        <v>95</v>
      </c>
      <c r="C18" s="5" t="s">
        <v>39</v>
      </c>
      <c r="D18" s="6" t="s">
        <v>82</v>
      </c>
      <c r="E18" s="7" t="s">
        <v>31</v>
      </c>
      <c r="F18" s="7">
        <v>45</v>
      </c>
    </row>
    <row r="19" spans="1:6" ht="25.5" x14ac:dyDescent="0.3">
      <c r="A19" s="76"/>
      <c r="B19" s="43" t="s">
        <v>96</v>
      </c>
      <c r="C19" s="5" t="s">
        <v>38</v>
      </c>
      <c r="D19" s="6" t="s">
        <v>82</v>
      </c>
      <c r="E19" s="7" t="s">
        <v>31</v>
      </c>
      <c r="F19" s="7">
        <v>2021</v>
      </c>
    </row>
    <row r="20" spans="1:6" ht="165" x14ac:dyDescent="0.3">
      <c r="A20" s="77"/>
      <c r="B20" s="43" t="s">
        <v>97</v>
      </c>
      <c r="C20" s="5" t="s">
        <v>41</v>
      </c>
      <c r="D20" s="6" t="s">
        <v>82</v>
      </c>
      <c r="E20" s="7" t="s">
        <v>32</v>
      </c>
      <c r="F20" s="7" t="s">
        <v>62</v>
      </c>
    </row>
    <row r="21" spans="1:6" ht="84" customHeight="1" x14ac:dyDescent="0.3">
      <c r="A21" s="68" t="s">
        <v>43</v>
      </c>
      <c r="B21" s="40" t="s">
        <v>98</v>
      </c>
      <c r="C21" s="5" t="s">
        <v>36</v>
      </c>
      <c r="D21" s="6" t="s">
        <v>82</v>
      </c>
      <c r="E21" s="7" t="s">
        <v>30</v>
      </c>
      <c r="F21" s="7" t="s">
        <v>61</v>
      </c>
    </row>
    <row r="22" spans="1:6" ht="84" customHeight="1" x14ac:dyDescent="0.3">
      <c r="A22" s="69"/>
      <c r="B22" s="41" t="s">
        <v>99</v>
      </c>
      <c r="C22" s="5" t="s">
        <v>52</v>
      </c>
      <c r="D22" s="6" t="s">
        <v>82</v>
      </c>
      <c r="E22" s="6" t="s">
        <v>51</v>
      </c>
      <c r="F22" s="31">
        <v>1.3001</v>
      </c>
    </row>
    <row r="23" spans="1:6" ht="84" customHeight="1" x14ac:dyDescent="0.3">
      <c r="A23" s="69"/>
      <c r="B23" s="41" t="s">
        <v>100</v>
      </c>
      <c r="C23" s="5" t="s">
        <v>53</v>
      </c>
      <c r="D23" s="6" t="s">
        <v>82</v>
      </c>
      <c r="E23" s="6" t="s">
        <v>51</v>
      </c>
      <c r="F23" s="31">
        <v>1.0001</v>
      </c>
    </row>
    <row r="24" spans="1:6" ht="84" customHeight="1" x14ac:dyDescent="0.3">
      <c r="A24" s="69"/>
      <c r="B24" s="41" t="s">
        <v>101</v>
      </c>
      <c r="C24" s="5" t="s">
        <v>54</v>
      </c>
      <c r="D24" s="6" t="s">
        <v>82</v>
      </c>
      <c r="E24" s="6" t="s">
        <v>51</v>
      </c>
      <c r="F24" s="31">
        <v>1E-4</v>
      </c>
    </row>
    <row r="25" spans="1:6" x14ac:dyDescent="0.3">
      <c r="A25" s="69"/>
      <c r="B25" s="40" t="s">
        <v>102</v>
      </c>
      <c r="C25" s="5" t="s">
        <v>12</v>
      </c>
      <c r="D25" s="6" t="s">
        <v>82</v>
      </c>
      <c r="E25" s="6" t="s">
        <v>31</v>
      </c>
      <c r="F25" s="29">
        <v>26</v>
      </c>
    </row>
    <row r="26" spans="1:6" x14ac:dyDescent="0.3">
      <c r="A26" s="69"/>
      <c r="B26" s="40" t="s">
        <v>103</v>
      </c>
      <c r="C26" s="5" t="s">
        <v>21</v>
      </c>
      <c r="D26" s="6" t="s">
        <v>82</v>
      </c>
      <c r="E26" s="6" t="s">
        <v>31</v>
      </c>
      <c r="F26" s="29">
        <v>26</v>
      </c>
    </row>
    <row r="27" spans="1:6" ht="27" x14ac:dyDescent="0.3">
      <c r="A27" s="70"/>
      <c r="B27" s="40" t="s">
        <v>104</v>
      </c>
      <c r="C27" s="5" t="s">
        <v>40</v>
      </c>
      <c r="D27" s="6" t="s">
        <v>82</v>
      </c>
      <c r="E27" s="7" t="s">
        <v>30</v>
      </c>
      <c r="F27" s="29" t="s">
        <v>60</v>
      </c>
    </row>
    <row r="28" spans="1:6" ht="25.5" x14ac:dyDescent="0.3">
      <c r="A28" s="56" t="s">
        <v>0</v>
      </c>
      <c r="B28" s="19" t="s">
        <v>105</v>
      </c>
      <c r="C28" s="8" t="s">
        <v>112</v>
      </c>
      <c r="D28" s="7" t="s">
        <v>82</v>
      </c>
      <c r="E28" s="6" t="s">
        <v>31</v>
      </c>
      <c r="F28" s="7">
        <v>0</v>
      </c>
    </row>
    <row r="29" spans="1:6" ht="132" x14ac:dyDescent="0.3">
      <c r="A29" s="57"/>
      <c r="B29" s="19" t="s">
        <v>106</v>
      </c>
      <c r="C29" s="8" t="s">
        <v>13</v>
      </c>
      <c r="D29" s="7" t="s">
        <v>9</v>
      </c>
      <c r="E29" s="6" t="s">
        <v>31</v>
      </c>
      <c r="F29" s="7">
        <v>0</v>
      </c>
    </row>
    <row r="30" spans="1:6" ht="32.25" customHeight="1" x14ac:dyDescent="0.3">
      <c r="A30" s="57"/>
      <c r="B30" s="19" t="s">
        <v>107</v>
      </c>
      <c r="C30" s="8" t="s">
        <v>14</v>
      </c>
      <c r="D30" s="7" t="s">
        <v>9</v>
      </c>
      <c r="E30" s="6" t="s">
        <v>31</v>
      </c>
      <c r="F30" s="32">
        <f>IF(F29=0,0,IFERROR(F29/F28,""))</f>
        <v>0</v>
      </c>
    </row>
    <row r="31" spans="1:6" ht="25.5" customHeight="1" x14ac:dyDescent="0.3">
      <c r="A31" s="58"/>
      <c r="B31" s="19" t="s">
        <v>108</v>
      </c>
      <c r="C31" s="5" t="s">
        <v>49</v>
      </c>
      <c r="D31" s="7" t="s">
        <v>9</v>
      </c>
      <c r="E31" s="7" t="s">
        <v>30</v>
      </c>
      <c r="F31" s="33">
        <f>IF(F30="","",IF(F30&gt;1.3,"Rojo",IF(F$21="Ascendente",IF(AND(F30=0,F30=0),0,IF(AND(F30&lt;=F$22,F30&gt;0),"Rojo",IF(AND(F30&gt;F$22,F30&lt;=F$23),"Amarillo",IF(AND(F30&gt;F$23,F30&lt;=F$24),"Verde")))),IF(F$21="Descendente",IF(AND(F30&gt;=F$24,F30&lt;F$23),"Verde",IF(AND(F30&gt;=F$23,F30&lt;F$22),"Amarillo",IF(AND(F30&gt;=F$22,F30&gt;1.3),"Rojo",0)))))))</f>
        <v>0</v>
      </c>
    </row>
    <row r="32" spans="1:6" ht="25.5" x14ac:dyDescent="0.3">
      <c r="A32" s="59" t="s">
        <v>1</v>
      </c>
      <c r="B32" s="20" t="s">
        <v>105</v>
      </c>
      <c r="C32" s="8" t="s">
        <v>113</v>
      </c>
      <c r="D32" s="7" t="s">
        <v>82</v>
      </c>
      <c r="E32" s="6" t="s">
        <v>31</v>
      </c>
      <c r="F32" s="7">
        <v>0</v>
      </c>
    </row>
    <row r="33" spans="1:6" ht="132" x14ac:dyDescent="0.3">
      <c r="A33" s="60"/>
      <c r="B33" s="20" t="s">
        <v>106</v>
      </c>
      <c r="C33" s="8" t="s">
        <v>17</v>
      </c>
      <c r="D33" s="7" t="s">
        <v>9</v>
      </c>
      <c r="E33" s="6" t="s">
        <v>31</v>
      </c>
      <c r="F33" s="7">
        <v>0</v>
      </c>
    </row>
    <row r="34" spans="1:6" ht="132" x14ac:dyDescent="0.3">
      <c r="A34" s="60"/>
      <c r="B34" s="20" t="s">
        <v>107</v>
      </c>
      <c r="C34" s="8" t="s">
        <v>15</v>
      </c>
      <c r="D34" s="7" t="s">
        <v>9</v>
      </c>
      <c r="E34" s="6" t="s">
        <v>31</v>
      </c>
      <c r="F34" s="32">
        <f>IF(F33=0,0,IFERROR(F33/F32,""))</f>
        <v>0</v>
      </c>
    </row>
    <row r="35" spans="1:6" ht="132" x14ac:dyDescent="0.3">
      <c r="A35" s="61"/>
      <c r="B35" s="20" t="s">
        <v>108</v>
      </c>
      <c r="C35" s="5" t="s">
        <v>49</v>
      </c>
      <c r="D35" s="7" t="s">
        <v>9</v>
      </c>
      <c r="E35" s="7" t="s">
        <v>30</v>
      </c>
      <c r="F35" s="33">
        <f>IF(F34="","",IF(F34&gt;1.3,"Rojo",IF(F$21="Ascendente",IF(AND(F34=0,F34=0),0,IF(AND(F34&lt;=F$22,F34&gt;0),"Rojo",IF(AND(F34&gt;F$22,F34&lt;=F$23),"Amarillo",IF(AND(F34&gt;F$23,F34&lt;=F$24),"Verde")))),IF(F$21="Descendente",IF(AND(F34&gt;=F$24,F34&lt;F$23),"Verde",IF(AND(F34&gt;=F$23,F34&lt;F$22),"Amarillo",IF(AND(F34&gt;=F$22,F34&gt;1.3),"Rojo",0)))))))</f>
        <v>0</v>
      </c>
    </row>
    <row r="36" spans="1:6" ht="25.5" x14ac:dyDescent="0.3">
      <c r="A36" s="49" t="s">
        <v>2</v>
      </c>
      <c r="B36" s="21" t="s">
        <v>105</v>
      </c>
      <c r="C36" s="8" t="s">
        <v>114</v>
      </c>
      <c r="D36" s="7" t="s">
        <v>82</v>
      </c>
      <c r="E36" s="6" t="s">
        <v>31</v>
      </c>
      <c r="F36" s="7">
        <v>0</v>
      </c>
    </row>
    <row r="37" spans="1:6" ht="132" x14ac:dyDescent="0.3">
      <c r="A37" s="50"/>
      <c r="B37" s="21" t="s">
        <v>106</v>
      </c>
      <c r="C37" s="8" t="s">
        <v>18</v>
      </c>
      <c r="D37" s="7" t="s">
        <v>9</v>
      </c>
      <c r="E37" s="6" t="s">
        <v>31</v>
      </c>
      <c r="F37" s="7">
        <v>0</v>
      </c>
    </row>
    <row r="38" spans="1:6" ht="132" x14ac:dyDescent="0.3">
      <c r="A38" s="50"/>
      <c r="B38" s="21" t="s">
        <v>107</v>
      </c>
      <c r="C38" s="8" t="s">
        <v>16</v>
      </c>
      <c r="D38" s="7" t="s">
        <v>9</v>
      </c>
      <c r="E38" s="6" t="s">
        <v>31</v>
      </c>
      <c r="F38" s="32">
        <f>IF(F37=0,0,IFERROR(F37/F36,""))</f>
        <v>0</v>
      </c>
    </row>
    <row r="39" spans="1:6" ht="132" x14ac:dyDescent="0.3">
      <c r="A39" s="51"/>
      <c r="B39" s="21" t="s">
        <v>108</v>
      </c>
      <c r="C39" s="5" t="s">
        <v>48</v>
      </c>
      <c r="D39" s="7" t="s">
        <v>9</v>
      </c>
      <c r="E39" s="7" t="s">
        <v>30</v>
      </c>
      <c r="F39" s="33">
        <f>IF(F38="","",IF(F38&gt;1.3,"Rojo",IF(F$21="Ascendente",IF(AND(F38=0,F38=0),0,IF(AND(F38&lt;=F$22,F38&gt;0),"Rojo",IF(AND(F38&gt;F$22,F38&lt;=F$23),"Amarillo",IF(AND(F38&gt;F$23,F38&lt;=F$24),"Verde")))),IF(F$21="Descendente",IF(AND(F38&gt;=F$24,F38&lt;F$23),"Verde",IF(AND(F38&gt;=F$23,F38&lt;F$22),"Amarillo",IF(AND(F38&gt;=F$22,F38&gt;1.3),"Rojo",0)))))))</f>
        <v>0</v>
      </c>
    </row>
    <row r="40" spans="1:6" ht="25.5" x14ac:dyDescent="0.3">
      <c r="A40" s="52" t="s">
        <v>3</v>
      </c>
      <c r="B40" s="22" t="s">
        <v>105</v>
      </c>
      <c r="C40" s="8" t="s">
        <v>115</v>
      </c>
      <c r="D40" s="7" t="s">
        <v>82</v>
      </c>
      <c r="E40" s="6" t="s">
        <v>31</v>
      </c>
      <c r="F40" s="7">
        <v>26</v>
      </c>
    </row>
    <row r="41" spans="1:6" ht="132" x14ac:dyDescent="0.3">
      <c r="A41" s="53"/>
      <c r="B41" s="22" t="s">
        <v>106</v>
      </c>
      <c r="C41" s="8" t="s">
        <v>20</v>
      </c>
      <c r="D41" s="7" t="s">
        <v>9</v>
      </c>
      <c r="E41" s="6" t="s">
        <v>31</v>
      </c>
      <c r="F41" s="7">
        <v>30</v>
      </c>
    </row>
    <row r="42" spans="1:6" ht="132" x14ac:dyDescent="0.3">
      <c r="A42" s="53"/>
      <c r="B42" s="22" t="s">
        <v>107</v>
      </c>
      <c r="C42" s="8" t="s">
        <v>19</v>
      </c>
      <c r="D42" s="7" t="s">
        <v>9</v>
      </c>
      <c r="E42" s="6" t="s">
        <v>31</v>
      </c>
      <c r="F42" s="32">
        <f>IF(F41=0,0,IFERROR(F41/F40,""))</f>
        <v>1.1538461538461537</v>
      </c>
    </row>
    <row r="43" spans="1:6" ht="132" x14ac:dyDescent="0.3">
      <c r="A43" s="54"/>
      <c r="B43" s="22" t="s">
        <v>108</v>
      </c>
      <c r="C43" s="5" t="s">
        <v>47</v>
      </c>
      <c r="D43" s="7" t="s">
        <v>9</v>
      </c>
      <c r="E43" s="7" t="s">
        <v>30</v>
      </c>
      <c r="F43" s="33" t="str">
        <f>IF(F42="","",IF(F42&gt;1.3,"Rojo",IF(F$21="Ascendente",IF(AND(F42=0,F42=0),0,IF(AND(F42&lt;=F$22,F42&gt;0),"Rojo",IF(AND(F42&gt;F$22,F42&lt;=F$23),"Amarillo",IF(AND(F42&gt;F$23,F42&lt;=F$24),"Verde")))),IF(F$21="Descendente",IF(AND(F42&gt;=F$24,F42&lt;F$23),"Verde",IF(AND(F42&gt;=F$23,F42&lt;F$22),"Amarillo",IF(AND(F42&gt;=F$22,F42&gt;1.3),"Rojo",0)))))))</f>
        <v>Amarillo</v>
      </c>
    </row>
    <row r="44" spans="1:6" ht="25.5" x14ac:dyDescent="0.3">
      <c r="A44" s="55" t="s">
        <v>42</v>
      </c>
      <c r="B44" s="40" t="s">
        <v>109</v>
      </c>
      <c r="C44" s="5" t="s">
        <v>116</v>
      </c>
      <c r="D44" s="6" t="s">
        <v>82</v>
      </c>
      <c r="E44" s="6" t="s">
        <v>31</v>
      </c>
      <c r="F44" s="7">
        <v>30</v>
      </c>
    </row>
    <row r="45" spans="1:6" ht="27" x14ac:dyDescent="0.3">
      <c r="A45" s="55"/>
      <c r="B45" s="40" t="s">
        <v>110</v>
      </c>
      <c r="C45" s="5" t="s">
        <v>45</v>
      </c>
      <c r="D45" s="6" t="s">
        <v>82</v>
      </c>
      <c r="E45" s="6" t="s">
        <v>31</v>
      </c>
      <c r="F45" s="34">
        <f>IF(F44=0,0,IFERROR(F44/F26,""))</f>
        <v>1.1538461538461537</v>
      </c>
    </row>
    <row r="46" spans="1:6" ht="25.5" x14ac:dyDescent="0.3">
      <c r="A46" s="55"/>
      <c r="B46" s="42" t="s">
        <v>108</v>
      </c>
      <c r="C46" s="5" t="s">
        <v>46</v>
      </c>
      <c r="D46" s="6" t="s">
        <v>82</v>
      </c>
      <c r="E46" s="7" t="s">
        <v>30</v>
      </c>
      <c r="F46" s="33" t="str">
        <f>IF(F45="","",IF(F45&gt;1.3,"Rojo",IF(F$21="Ascendente",IF(AND(F45=0,F45=0),0,IF(AND(F45&lt;=F$22,F45&gt;0),"Rojo",IF(AND(F45&gt;F$22,F45&lt;=F$23),"Amarillo",IF(AND(F45&gt;F$23,F45&lt;=F$24),"Verde")))),IF(F$21="Descendente",IF(AND(F45&gt;=F$24,F45&lt;F$23),"Verde",IF(AND(F45&gt;=F$23,F45&lt;F$22),"Amarillo",IF(AND(F45&gt;=F$22,F45&gt;1.3),"Rojo",0)))))))</f>
        <v>Amarillo</v>
      </c>
    </row>
  </sheetData>
  <autoFilter ref="A2:F46" xr:uid="{00000000-0001-0000-0100-000000000000}">
    <filterColumn colId="0" showButton="0"/>
  </autoFilter>
  <mergeCells count="9">
    <mergeCell ref="A44:A46"/>
    <mergeCell ref="A21:A27"/>
    <mergeCell ref="A40:A43"/>
    <mergeCell ref="A2:B2"/>
    <mergeCell ref="A28:A31"/>
    <mergeCell ref="A32:A35"/>
    <mergeCell ref="A36:A39"/>
    <mergeCell ref="A3:A7"/>
    <mergeCell ref="A8:A20"/>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caast</cp:lastModifiedBy>
  <cp:revision>0</cp:revision>
  <cp:lastPrinted>2024-02-16T15:39:24Z</cp:lastPrinted>
  <dcterms:created xsi:type="dcterms:W3CDTF">2020-02-13T20:51:23Z</dcterms:created>
  <dcterms:modified xsi:type="dcterms:W3CDTF">2024-10-30T20:27:16Z</dcterms:modified>
</cp:coreProperties>
</file>