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aast1\Desktop\AVANCE GESTION FINACIERA 1er trim\5 OTROS\3 CONCENTRDO DE NOMINA\"/>
    </mc:Choice>
  </mc:AlternateContent>
  <bookViews>
    <workbookView xWindow="0" yWindow="0" windowWidth="24000" windowHeight="973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15" i="1" l="1"/>
  <c r="O115" i="1"/>
  <c r="I115" i="1"/>
  <c r="H115" i="1"/>
  <c r="K109" i="1"/>
  <c r="G109" i="1"/>
  <c r="J109" i="1" s="1"/>
  <c r="K108" i="1"/>
  <c r="G108" i="1"/>
  <c r="J108" i="1" s="1"/>
  <c r="K107" i="1"/>
  <c r="G107" i="1"/>
  <c r="J107" i="1" s="1"/>
  <c r="K106" i="1"/>
  <c r="G106" i="1"/>
  <c r="J106" i="1" s="1"/>
  <c r="K105" i="1"/>
  <c r="G105" i="1"/>
  <c r="J105" i="1" s="1"/>
  <c r="K104" i="1"/>
  <c r="G104" i="1"/>
  <c r="J104" i="1" s="1"/>
  <c r="K103" i="1"/>
  <c r="G103" i="1"/>
  <c r="J103" i="1" s="1"/>
  <c r="K102" i="1"/>
  <c r="G102" i="1"/>
  <c r="J102" i="1" s="1"/>
  <c r="K101" i="1"/>
  <c r="G101" i="1"/>
  <c r="J101" i="1" s="1"/>
  <c r="K100" i="1"/>
  <c r="G100" i="1"/>
  <c r="J100" i="1" s="1"/>
  <c r="K99" i="1"/>
  <c r="G99" i="1"/>
  <c r="J99" i="1" s="1"/>
  <c r="K98" i="1"/>
  <c r="G98" i="1"/>
  <c r="J98" i="1" s="1"/>
  <c r="K97" i="1"/>
  <c r="G97" i="1"/>
  <c r="G115" i="1" s="1"/>
  <c r="P70" i="1"/>
  <c r="O70" i="1"/>
  <c r="I70" i="1"/>
  <c r="H70" i="1"/>
  <c r="K64" i="1"/>
  <c r="J64" i="1"/>
  <c r="M64" i="1" s="1"/>
  <c r="G64" i="1"/>
  <c r="K63" i="1"/>
  <c r="G63" i="1"/>
  <c r="J63" i="1" s="1"/>
  <c r="K62" i="1"/>
  <c r="J62" i="1"/>
  <c r="M62" i="1" s="1"/>
  <c r="G62" i="1"/>
  <c r="K61" i="1"/>
  <c r="G61" i="1"/>
  <c r="J61" i="1" s="1"/>
  <c r="K60" i="1"/>
  <c r="J60" i="1"/>
  <c r="M60" i="1" s="1"/>
  <c r="G60" i="1"/>
  <c r="K59" i="1"/>
  <c r="G59" i="1"/>
  <c r="J59" i="1" s="1"/>
  <c r="K58" i="1"/>
  <c r="J58" i="1"/>
  <c r="M58" i="1" s="1"/>
  <c r="G58" i="1"/>
  <c r="K57" i="1"/>
  <c r="G57" i="1"/>
  <c r="J57" i="1" s="1"/>
  <c r="K56" i="1"/>
  <c r="J56" i="1"/>
  <c r="M56" i="1" s="1"/>
  <c r="G56" i="1"/>
  <c r="K55" i="1"/>
  <c r="G55" i="1"/>
  <c r="J55" i="1" s="1"/>
  <c r="K54" i="1"/>
  <c r="J54" i="1"/>
  <c r="M54" i="1" s="1"/>
  <c r="G54" i="1"/>
  <c r="K53" i="1"/>
  <c r="G53" i="1"/>
  <c r="J53" i="1" s="1"/>
  <c r="K52" i="1"/>
  <c r="J52" i="1"/>
  <c r="M52" i="1" s="1"/>
  <c r="G52" i="1"/>
  <c r="G70" i="1" s="1"/>
  <c r="P32" i="1"/>
  <c r="O32" i="1"/>
  <c r="I32" i="1"/>
  <c r="H32" i="1"/>
  <c r="K26" i="1"/>
  <c r="J26" i="1"/>
  <c r="M26" i="1" s="1"/>
  <c r="G26" i="1"/>
  <c r="K25" i="1"/>
  <c r="G25" i="1"/>
  <c r="J25" i="1" s="1"/>
  <c r="K24" i="1"/>
  <c r="J24" i="1"/>
  <c r="M24" i="1" s="1"/>
  <c r="G24" i="1"/>
  <c r="K23" i="1"/>
  <c r="G23" i="1"/>
  <c r="J23" i="1" s="1"/>
  <c r="K22" i="1"/>
  <c r="J22" i="1"/>
  <c r="M22" i="1" s="1"/>
  <c r="G22" i="1"/>
  <c r="K21" i="1"/>
  <c r="G21" i="1"/>
  <c r="J21" i="1" s="1"/>
  <c r="K20" i="1"/>
  <c r="J20" i="1"/>
  <c r="M20" i="1" s="1"/>
  <c r="G20" i="1"/>
  <c r="K19" i="1"/>
  <c r="G19" i="1"/>
  <c r="J19" i="1" s="1"/>
  <c r="K18" i="1"/>
  <c r="J18" i="1"/>
  <c r="M18" i="1" s="1"/>
  <c r="G18" i="1"/>
  <c r="K17" i="1"/>
  <c r="G17" i="1"/>
  <c r="J17" i="1" s="1"/>
  <c r="K16" i="1"/>
  <c r="J16" i="1"/>
  <c r="M16" i="1" s="1"/>
  <c r="G16" i="1"/>
  <c r="K15" i="1"/>
  <c r="G15" i="1"/>
  <c r="J15" i="1" s="1"/>
  <c r="K14" i="1"/>
  <c r="J14" i="1"/>
  <c r="M14" i="1" s="1"/>
  <c r="G14" i="1"/>
  <c r="G32" i="1" s="1"/>
  <c r="N17" i="1" l="1"/>
  <c r="M17" i="1"/>
  <c r="N21" i="1"/>
  <c r="M21" i="1"/>
  <c r="N25" i="1"/>
  <c r="M25" i="1"/>
  <c r="N53" i="1"/>
  <c r="M53" i="1"/>
  <c r="N57" i="1"/>
  <c r="M57" i="1"/>
  <c r="N61" i="1"/>
  <c r="M61" i="1"/>
  <c r="N98" i="1"/>
  <c r="M98" i="1"/>
  <c r="M99" i="1"/>
  <c r="N99" i="1"/>
  <c r="N100" i="1"/>
  <c r="M100" i="1"/>
  <c r="M101" i="1"/>
  <c r="N101" i="1"/>
  <c r="N102" i="1"/>
  <c r="M102" i="1"/>
  <c r="M103" i="1"/>
  <c r="N103" i="1"/>
  <c r="N104" i="1"/>
  <c r="M104" i="1"/>
  <c r="M105" i="1"/>
  <c r="N105" i="1"/>
  <c r="N106" i="1"/>
  <c r="M106" i="1"/>
  <c r="M107" i="1"/>
  <c r="N107" i="1"/>
  <c r="N108" i="1"/>
  <c r="M108" i="1"/>
  <c r="M109" i="1"/>
  <c r="N109" i="1"/>
  <c r="N15" i="1"/>
  <c r="M15" i="1"/>
  <c r="N19" i="1"/>
  <c r="M19" i="1"/>
  <c r="N23" i="1"/>
  <c r="M23" i="1"/>
  <c r="N55" i="1"/>
  <c r="M55" i="1"/>
  <c r="N59" i="1"/>
  <c r="M59" i="1"/>
  <c r="N63" i="1"/>
  <c r="M63" i="1"/>
  <c r="N14" i="1"/>
  <c r="N16" i="1"/>
  <c r="N18" i="1"/>
  <c r="N20" i="1"/>
  <c r="N22" i="1"/>
  <c r="N24" i="1"/>
  <c r="N26" i="1"/>
  <c r="J32" i="1"/>
  <c r="N52" i="1"/>
  <c r="N54" i="1"/>
  <c r="N56" i="1"/>
  <c r="N58" i="1"/>
  <c r="N60" i="1"/>
  <c r="N62" i="1"/>
  <c r="N64" i="1"/>
  <c r="J70" i="1"/>
  <c r="J97" i="1"/>
  <c r="M97" i="1" l="1"/>
  <c r="J115" i="1"/>
  <c r="N97" i="1"/>
  <c r="N115" i="1" s="1"/>
  <c r="N70" i="1"/>
  <c r="N32" i="1"/>
</calcChain>
</file>

<file path=xl/sharedStrings.xml><?xml version="1.0" encoding="utf-8"?>
<sst xmlns="http://schemas.openxmlformats.org/spreadsheetml/2006/main" count="261" uniqueCount="65">
  <si>
    <t>ENTIDAD FISCALIZADA:COMISION DE AGUA POTABLE,ALCATARILLADO YS ANEAMIENTO DEL MUNICIPIO DE TECOZAUTLA, HGO.</t>
  </si>
  <si>
    <t>CONCENTRADO DE NÓMINA DEL MES DE: ENERO DE  2016</t>
  </si>
  <si>
    <t>Número de días de aguinaldo: ________</t>
  </si>
  <si>
    <t>Número de plazas autorizadas: ______16__</t>
  </si>
  <si>
    <t>NÚM.</t>
  </si>
  <si>
    <t>TIPO B-C/CONTRATO</t>
  </si>
  <si>
    <t>NOMBRE</t>
  </si>
  <si>
    <t>R.F.C.</t>
  </si>
  <si>
    <t>ÁREA DE ADSCRIPCIÓN</t>
  </si>
  <si>
    <t>CARGO</t>
  </si>
  <si>
    <t>SUELDO MENSUAL
BRUTO</t>
  </si>
  <si>
    <t>COMPENSACIÓN MENSUAL</t>
  </si>
  <si>
    <t>OTRAS PERCEPCIONES</t>
  </si>
  <si>
    <t>PERCEPCIÓN MENSUAL TOTAL</t>
  </si>
  <si>
    <t>RETENCIONES</t>
  </si>
  <si>
    <t>OTRAS DEDUCCIONES (ESPECIFICAR)</t>
  </si>
  <si>
    <t>TOTAL NETO</t>
  </si>
  <si>
    <t>IMPORTE AGUINALDO</t>
  </si>
  <si>
    <t>FECHA DE ALTA</t>
  </si>
  <si>
    <t>FECHA DE BAJA</t>
  </si>
  <si>
    <t>C</t>
  </si>
  <si>
    <t>FRANCISCO JAVIER ROJO ROJO</t>
  </si>
  <si>
    <t>VACC710801</t>
  </si>
  <si>
    <t>DIRECCION</t>
  </si>
  <si>
    <t>DIRECTOR GENERAL</t>
  </si>
  <si>
    <t>ENRIQUE GUERRERO GONZALEZ</t>
  </si>
  <si>
    <t>GUGE691110</t>
  </si>
  <si>
    <t>SUBDIRECCION ADMINISTRATIVA</t>
  </si>
  <si>
    <t>SUB DIRECTOR ADMINSTRATIVO</t>
  </si>
  <si>
    <t>VIRIDIANA CHAVEZ RESENDIZ</t>
  </si>
  <si>
    <t>CARV831217</t>
  </si>
  <si>
    <t>ADMINSTRACION</t>
  </si>
  <si>
    <t>CAJERA</t>
  </si>
  <si>
    <t>JUAN CARLOS CRUZ MARTINEZ</t>
  </si>
  <si>
    <t>CUMJ830409</t>
  </si>
  <si>
    <t>OPERATIVO</t>
  </si>
  <si>
    <t>SUB DIRECTOR OPERATIVO</t>
  </si>
  <si>
    <t>FERNANDO COYOTE JIMENEZ</t>
  </si>
  <si>
    <t>COJF830605</t>
  </si>
  <si>
    <t>MANTENIMIENTO</t>
  </si>
  <si>
    <t>JEFE DE CUADRILLA</t>
  </si>
  <si>
    <t>SIXTO SUAREZ GUTIERREZ</t>
  </si>
  <si>
    <t>SUGS530806</t>
  </si>
  <si>
    <t>FONTANERO</t>
  </si>
  <si>
    <t>OSVALDO CHAVEZ JUAREZ</t>
  </si>
  <si>
    <t>CAJO700805</t>
  </si>
  <si>
    <t>ANTONIO MENTADO CONTADOR</t>
  </si>
  <si>
    <t>MECA750402</t>
  </si>
  <si>
    <t>RIGOBERTO CHAVEZ ALVAREZ</t>
  </si>
  <si>
    <t>CAAR791113</t>
  </si>
  <si>
    <t>GILBERTO MENTADO CABALLERO</t>
  </si>
  <si>
    <t>MECG781024</t>
  </si>
  <si>
    <t>VALVULERO</t>
  </si>
  <si>
    <t>SEVERIANO PEÑA RODRIGUEZ</t>
  </si>
  <si>
    <t>PERS530221</t>
  </si>
  <si>
    <t>POCERO</t>
  </si>
  <si>
    <t>PEDRO PIEDRA CHAVEZ</t>
  </si>
  <si>
    <t>PICP730519</t>
  </si>
  <si>
    <t>DANIEL COMUNIDAD LUGARDO</t>
  </si>
  <si>
    <t>COLD</t>
  </si>
  <si>
    <t>ALMACENISTA</t>
  </si>
  <si>
    <t>TOTALES:</t>
  </si>
  <si>
    <t>FORMATO: MR-05</t>
  </si>
  <si>
    <t>CONCENTRADO DE NÓMINA DEL MES DE: FEBRERO DE  2016</t>
  </si>
  <si>
    <t>CONCENTRADO DE NÓMINA DEL MES DE: MARZO DE 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</si>
</sst>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$-80A]#,##0"/>
  </numFmts>
  <fonts count="11" x14ac:knownFonts="1">
    <font>
      <sz val="11"/>
      <color theme="1"/>
      <name val="Calibri"/>
      <family val="2"/>
      <scheme val="minor"/>
    </font>
    <font>
      <b/>
      <sz val="12"/>
      <name val="Arial Narrow"/>
      <family val="2"/>
    </font>
    <font>
      <sz val="10"/>
      <name val="Arial"/>
      <family val="2"/>
    </font>
    <font>
      <sz val="10"/>
      <name val="Arial Narrow"/>
      <family val="2"/>
    </font>
    <font>
      <b/>
      <sz val="10"/>
      <name val="Arial Narrow"/>
      <family val="2"/>
    </font>
    <font>
      <b/>
      <sz val="9"/>
      <name val="Arial Narrow"/>
      <family val="2"/>
    </font>
    <font>
      <sz val="6"/>
      <name val="Arial Narrow"/>
      <family val="2"/>
    </font>
    <font>
      <sz val="8"/>
      <name val="Arial Narrow"/>
      <family val="2"/>
    </font>
    <font>
      <b/>
      <sz val="8"/>
      <name val="Arial Narrow"/>
      <family val="2"/>
    </font>
    <font>
      <sz val="11"/>
      <name val="Arial Narrow"/>
      <family val="2"/>
    </font>
    <font>
      <b/>
      <sz val="14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</cellStyleXfs>
  <cellXfs count="36">
    <xf numFmtId="0" fontId="0" fillId="0" borderId="0" xfId="0"/>
    <xf numFmtId="0" fontId="1" fillId="2" borderId="0" xfId="0" applyFont="1" applyFill="1" applyAlignment="1">
      <alignment horizontal="center" wrapText="1"/>
    </xf>
    <xf numFmtId="0" fontId="3" fillId="2" borderId="0" xfId="1" applyFont="1" applyFill="1"/>
    <xf numFmtId="0" fontId="1" fillId="2" borderId="0" xfId="0" applyFont="1" applyFill="1" applyAlignment="1">
      <alignment horizontal="center" wrapText="1"/>
    </xf>
    <xf numFmtId="0" fontId="1" fillId="2" borderId="0" xfId="0" applyFont="1" applyFill="1" applyAlignment="1">
      <alignment horizontal="center"/>
    </xf>
    <xf numFmtId="0" fontId="1" fillId="2" borderId="0" xfId="1" applyFont="1" applyFill="1" applyAlignment="1">
      <alignment horizontal="center"/>
    </xf>
    <xf numFmtId="0" fontId="1" fillId="2" borderId="0" xfId="1" applyFont="1" applyFill="1" applyAlignment="1">
      <alignment horizontal="center"/>
    </xf>
    <xf numFmtId="0" fontId="4" fillId="2" borderId="0" xfId="1" applyFont="1" applyFill="1" applyAlignment="1">
      <alignment horizontal="center"/>
    </xf>
    <xf numFmtId="0" fontId="4" fillId="2" borderId="0" xfId="1" applyFont="1" applyFill="1" applyAlignment="1">
      <alignment horizontal="center"/>
    </xf>
    <xf numFmtId="0" fontId="1" fillId="2" borderId="0" xfId="1" applyFont="1" applyFill="1" applyAlignment="1">
      <alignment horizontal="right"/>
    </xf>
    <xf numFmtId="0" fontId="1" fillId="2" borderId="0" xfId="1" applyFont="1" applyFill="1" applyAlignment="1">
      <alignment horizontal="right"/>
    </xf>
    <xf numFmtId="0" fontId="1" fillId="2" borderId="0" xfId="1" applyFont="1" applyFill="1" applyAlignment="1"/>
    <xf numFmtId="0" fontId="1" fillId="0" borderId="0" xfId="1" applyFont="1" applyFill="1" applyAlignment="1"/>
    <xf numFmtId="0" fontId="5" fillId="3" borderId="1" xfId="1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 wrapText="1"/>
    </xf>
    <xf numFmtId="0" fontId="6" fillId="2" borderId="0" xfId="1" applyFont="1" applyFill="1"/>
    <xf numFmtId="0" fontId="5" fillId="3" borderId="3" xfId="1" applyFont="1" applyFill="1" applyBorder="1" applyAlignment="1">
      <alignment horizontal="center" vertical="center" wrapText="1"/>
    </xf>
    <xf numFmtId="0" fontId="7" fillId="2" borderId="1" xfId="2" applyFont="1" applyFill="1" applyBorder="1" applyAlignment="1">
      <alignment horizontal="center"/>
    </xf>
    <xf numFmtId="0" fontId="7" fillId="2" borderId="1" xfId="2" applyFont="1" applyFill="1" applyBorder="1"/>
    <xf numFmtId="4" fontId="7" fillId="2" borderId="1" xfId="2" applyNumberFormat="1" applyFont="1" applyFill="1" applyBorder="1"/>
    <xf numFmtId="0" fontId="7" fillId="2" borderId="1" xfId="1" applyFont="1" applyFill="1" applyBorder="1"/>
    <xf numFmtId="0" fontId="7" fillId="2" borderId="0" xfId="1" applyFont="1" applyFill="1"/>
    <xf numFmtId="4" fontId="7" fillId="2" borderId="1" xfId="1" applyNumberFormat="1" applyFont="1" applyFill="1" applyBorder="1"/>
    <xf numFmtId="4" fontId="7" fillId="2" borderId="1" xfId="3" applyNumberFormat="1" applyFont="1" applyFill="1" applyBorder="1"/>
    <xf numFmtId="0" fontId="8" fillId="2" borderId="1" xfId="2" applyFont="1" applyFill="1" applyBorder="1" applyAlignment="1">
      <alignment horizontal="right" vertical="center"/>
    </xf>
    <xf numFmtId="4" fontId="8" fillId="2" borderId="1" xfId="2" applyNumberFormat="1" applyFont="1" applyFill="1" applyBorder="1"/>
    <xf numFmtId="0" fontId="8" fillId="2" borderId="1" xfId="1" applyFont="1" applyFill="1" applyBorder="1" applyAlignment="1">
      <alignment horizontal="right" vertical="center"/>
    </xf>
    <xf numFmtId="4" fontId="8" fillId="2" borderId="1" xfId="1" applyNumberFormat="1" applyFont="1" applyFill="1" applyBorder="1"/>
    <xf numFmtId="4" fontId="9" fillId="2" borderId="0" xfId="0" applyNumberFormat="1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4" fontId="9" fillId="2" borderId="0" xfId="0" applyNumberFormat="1" applyFont="1" applyFill="1" applyBorder="1" applyAlignment="1">
      <alignment horizontal="center"/>
    </xf>
    <xf numFmtId="0" fontId="9" fillId="2" borderId="0" xfId="0" applyFont="1" applyFill="1"/>
    <xf numFmtId="0" fontId="4" fillId="2" borderId="0" xfId="1" applyFont="1" applyFill="1"/>
    <xf numFmtId="0" fontId="10" fillId="2" borderId="0" xfId="1" applyFont="1" applyFill="1" applyAlignment="1">
      <alignment horizontal="center"/>
    </xf>
  </cellXfs>
  <cellStyles count="4">
    <cellStyle name="Moneda 2 2" xfId="3"/>
    <cellStyle name="Normal" xfId="0" builtinId="0"/>
    <cellStyle name="Normal 2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161924</xdr:colOff>
      <xdr:row>3</xdr:row>
      <xdr:rowOff>152400</xdr:rowOff>
    </xdr:from>
    <xdr:to>
      <xdr:col>14</xdr:col>
      <xdr:colOff>628649</xdr:colOff>
      <xdr:row>6</xdr:row>
      <xdr:rowOff>152400</xdr:rowOff>
    </xdr:to>
    <xdr:sp macro="" textlink="">
      <xdr:nvSpPr>
        <xdr:cNvPr id="2" name="2 Rectángulo redondeado"/>
        <xdr:cNvSpPr/>
      </xdr:nvSpPr>
      <xdr:spPr>
        <a:xfrm>
          <a:off x="12439649" y="638175"/>
          <a:ext cx="1409700" cy="600075"/>
        </a:xfrm>
        <a:prstGeom prst="round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MX" sz="1600" b="1">
            <a:ln w="3175">
              <a:noFill/>
            </a:ln>
            <a:latin typeface="Arial Narrow" pitchFamily="34" charset="0"/>
          </a:endParaRPr>
        </a:p>
        <a:p>
          <a:pPr algn="ctr"/>
          <a:r>
            <a:rPr lang="es-MX" sz="1600" b="1">
              <a:ln w="3175">
                <a:noFill/>
              </a:ln>
              <a:latin typeface="Arial Narrow" pitchFamily="34" charset="0"/>
            </a:rPr>
            <a:t>MR-06</a:t>
          </a:r>
        </a:p>
        <a:p>
          <a:pPr algn="ctr"/>
          <a:endParaRPr lang="es-MX" sz="1600" b="1">
            <a:ln w="3175">
              <a:noFill/>
            </a:ln>
            <a:latin typeface="Arial Narrow" pitchFamily="34" charset="0"/>
          </a:endParaRPr>
        </a:p>
      </xdr:txBody>
    </xdr:sp>
    <xdr:clientData/>
  </xdr:twoCellAnchor>
  <xdr:twoCellAnchor editAs="oneCell">
    <xdr:from>
      <xdr:col>0</xdr:col>
      <xdr:colOff>0</xdr:colOff>
      <xdr:row>4</xdr:row>
      <xdr:rowOff>114300</xdr:rowOff>
    </xdr:from>
    <xdr:to>
      <xdr:col>3</xdr:col>
      <xdr:colOff>85725</xdr:colOff>
      <xdr:row>9</xdr:row>
      <xdr:rowOff>171450</xdr:rowOff>
    </xdr:to>
    <xdr:pic>
      <xdr:nvPicPr>
        <xdr:cNvPr id="3" name="Imagen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0100"/>
          <a:ext cx="2371725" cy="1009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33</xdr:row>
      <xdr:rowOff>0</xdr:rowOff>
    </xdr:from>
    <xdr:to>
      <xdr:col>3</xdr:col>
      <xdr:colOff>812800</xdr:colOff>
      <xdr:row>39</xdr:row>
      <xdr:rowOff>60325</xdr:rowOff>
    </xdr:to>
    <xdr:sp macro="" textlink="">
      <xdr:nvSpPr>
        <xdr:cNvPr id="4" name="CuadroTexto 3"/>
        <xdr:cNvSpPr txBox="1"/>
      </xdr:nvSpPr>
      <xdr:spPr>
        <a:xfrm>
          <a:off x="0" y="6629400"/>
          <a:ext cx="3241675" cy="12604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>
              <a:latin typeface="Arial Black" panose="020B0A04020102020204" pitchFamily="34" charset="0"/>
            </a:rPr>
            <a:t>ELABORO</a:t>
          </a:r>
        </a:p>
        <a:p>
          <a:pPr algn="ctr"/>
          <a:endParaRPr lang="es-MX" sz="900" b="1">
            <a:latin typeface="Arial Black" panose="020B0A04020102020204" pitchFamily="34" charset="0"/>
          </a:endParaRPr>
        </a:p>
        <a:p>
          <a:pPr algn="ctr"/>
          <a:endParaRPr lang="es-MX" sz="900" b="1">
            <a:latin typeface="Arial Black" panose="020B0A04020102020204" pitchFamily="34" charset="0"/>
          </a:endParaRPr>
        </a:p>
        <a:p>
          <a:pPr algn="ctr"/>
          <a:r>
            <a:rPr lang="es-MX" sz="900" b="1">
              <a:latin typeface="Arial Black" panose="020B0A04020102020204" pitchFamily="34" charset="0"/>
            </a:rPr>
            <a:t>C.P.</a:t>
          </a:r>
          <a:r>
            <a:rPr lang="es-MX" sz="900" b="1" baseline="0">
              <a:latin typeface="Arial Black" panose="020B0A04020102020204" pitchFamily="34" charset="0"/>
            </a:rPr>
            <a:t> ENRIQUE GUERRERO GONZALEZ</a:t>
          </a:r>
        </a:p>
        <a:p>
          <a:pPr algn="ctr"/>
          <a:r>
            <a:rPr lang="es-MX" sz="900" b="1" baseline="0">
              <a:latin typeface="Arial Black" panose="020B0A04020102020204" pitchFamily="34" charset="0"/>
            </a:rPr>
            <a:t>SUBDIRECTOR ADMINISTRATIVO COMERCIAL</a:t>
          </a:r>
          <a:endParaRPr lang="es-MX" sz="900" b="1">
            <a:latin typeface="Arial Black" panose="020B0A04020102020204" pitchFamily="34" charset="0"/>
          </a:endParaRPr>
        </a:p>
      </xdr:txBody>
    </xdr:sp>
    <xdr:clientData/>
  </xdr:twoCellAnchor>
  <xdr:twoCellAnchor>
    <xdr:from>
      <xdr:col>5</xdr:col>
      <xdr:colOff>0</xdr:colOff>
      <xdr:row>33</xdr:row>
      <xdr:rowOff>0</xdr:rowOff>
    </xdr:from>
    <xdr:to>
      <xdr:col>9</xdr:col>
      <xdr:colOff>1028700</xdr:colOff>
      <xdr:row>39</xdr:row>
      <xdr:rowOff>12701</xdr:rowOff>
    </xdr:to>
    <xdr:sp macro="" textlink="">
      <xdr:nvSpPr>
        <xdr:cNvPr id="5" name="CuadroTexto 4"/>
        <xdr:cNvSpPr txBox="1"/>
      </xdr:nvSpPr>
      <xdr:spPr>
        <a:xfrm>
          <a:off x="4457700" y="6629400"/>
          <a:ext cx="5286375" cy="121285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>
              <a:latin typeface="Arial Black" panose="020B0A04020102020204" pitchFamily="34" charset="0"/>
            </a:rPr>
            <a:t>REVISO:</a:t>
          </a:r>
        </a:p>
        <a:p>
          <a:pPr algn="ctr"/>
          <a:endParaRPr lang="es-MX" sz="900" b="1">
            <a:latin typeface="Arial Black" panose="020B0A04020102020204" pitchFamily="34" charset="0"/>
          </a:endParaRPr>
        </a:p>
        <a:p>
          <a:pPr algn="ctr"/>
          <a:endParaRPr lang="es-MX" sz="900" b="1">
            <a:latin typeface="Arial Black" panose="020B0A04020102020204" pitchFamily="34" charset="0"/>
          </a:endParaRPr>
        </a:p>
        <a:p>
          <a:pPr algn="ctr"/>
          <a:r>
            <a:rPr lang="es-MX" sz="900" b="1">
              <a:latin typeface="Arial Black" panose="020B0A04020102020204" pitchFamily="34" charset="0"/>
            </a:rPr>
            <a:t>C.EMILIO</a:t>
          </a:r>
          <a:r>
            <a:rPr lang="es-MX" sz="900" b="1" baseline="0">
              <a:latin typeface="Arial Black" panose="020B0A04020102020204" pitchFamily="34" charset="0"/>
            </a:rPr>
            <a:t> GARCIA MARTINEZ</a:t>
          </a:r>
        </a:p>
        <a:p>
          <a:pPr algn="ctr"/>
          <a:r>
            <a:rPr lang="es-MX" sz="900" b="1" baseline="0">
              <a:latin typeface="Arial Black" panose="020B0A04020102020204" pitchFamily="34" charset="0"/>
            </a:rPr>
            <a:t>COMISARIO</a:t>
          </a:r>
          <a:endParaRPr lang="es-MX" sz="900" b="1">
            <a:latin typeface="Arial Black" panose="020B0A04020102020204" pitchFamily="34" charset="0"/>
          </a:endParaRPr>
        </a:p>
      </xdr:txBody>
    </xdr:sp>
    <xdr:clientData/>
  </xdr:twoCellAnchor>
  <xdr:twoCellAnchor>
    <xdr:from>
      <xdr:col>11</xdr:col>
      <xdr:colOff>19050</xdr:colOff>
      <xdr:row>33</xdr:row>
      <xdr:rowOff>0</xdr:rowOff>
    </xdr:from>
    <xdr:to>
      <xdr:col>15</xdr:col>
      <xdr:colOff>800100</xdr:colOff>
      <xdr:row>39</xdr:row>
      <xdr:rowOff>44450</xdr:rowOff>
    </xdr:to>
    <xdr:sp macro="" textlink="">
      <xdr:nvSpPr>
        <xdr:cNvPr id="6" name="CuadroTexto 5"/>
        <xdr:cNvSpPr txBox="1"/>
      </xdr:nvSpPr>
      <xdr:spPr>
        <a:xfrm>
          <a:off x="10791825" y="6629400"/>
          <a:ext cx="4171950" cy="12446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>
              <a:latin typeface="Arial Black" panose="020B0A04020102020204" pitchFamily="34" charset="0"/>
            </a:rPr>
            <a:t>AUTORIZO:</a:t>
          </a:r>
        </a:p>
        <a:p>
          <a:pPr algn="ctr"/>
          <a:endParaRPr lang="es-MX" sz="900" b="1">
            <a:latin typeface="Arial Black" panose="020B0A04020102020204" pitchFamily="34" charset="0"/>
          </a:endParaRPr>
        </a:p>
        <a:p>
          <a:pPr algn="ctr"/>
          <a:endParaRPr lang="es-MX" sz="900" b="1">
            <a:latin typeface="Arial Black" panose="020B0A04020102020204" pitchFamily="34" charset="0"/>
          </a:endParaRPr>
        </a:p>
        <a:p>
          <a:pPr algn="ctr"/>
          <a:endParaRPr lang="es-MX" sz="900" b="1">
            <a:latin typeface="Arial Black" panose="020B0A04020102020204" pitchFamily="34" charset="0"/>
          </a:endParaRPr>
        </a:p>
        <a:p>
          <a:pPr algn="ctr"/>
          <a:r>
            <a:rPr lang="es-MX" sz="900" b="1">
              <a:latin typeface="Arial Black" panose="020B0A04020102020204" pitchFamily="34" charset="0"/>
            </a:rPr>
            <a:t>C.FRANCISCO</a:t>
          </a:r>
          <a:r>
            <a:rPr lang="es-MX" sz="900" b="1" baseline="0">
              <a:latin typeface="Arial Black" panose="020B0A04020102020204" pitchFamily="34" charset="0"/>
            </a:rPr>
            <a:t> JAVIER ROJO ROJO</a:t>
          </a:r>
        </a:p>
        <a:p>
          <a:pPr algn="ctr"/>
          <a:r>
            <a:rPr lang="es-MX" sz="900" b="1" baseline="0">
              <a:latin typeface="Arial Black" panose="020B0A04020102020204" pitchFamily="34" charset="0"/>
            </a:rPr>
            <a:t>DIRECTOR GENERAL</a:t>
          </a:r>
        </a:p>
        <a:p>
          <a:endParaRPr lang="es-MX" sz="900"/>
        </a:p>
      </xdr:txBody>
    </xdr:sp>
    <xdr:clientData/>
  </xdr:twoCellAnchor>
  <xdr:twoCellAnchor>
    <xdr:from>
      <xdr:col>13</xdr:col>
      <xdr:colOff>161924</xdr:colOff>
      <xdr:row>41</xdr:row>
      <xdr:rowOff>152400</xdr:rowOff>
    </xdr:from>
    <xdr:to>
      <xdr:col>14</xdr:col>
      <xdr:colOff>628649</xdr:colOff>
      <xdr:row>44</xdr:row>
      <xdr:rowOff>152400</xdr:rowOff>
    </xdr:to>
    <xdr:sp macro="" textlink="">
      <xdr:nvSpPr>
        <xdr:cNvPr id="7" name="8 Rectángulo redondeado"/>
        <xdr:cNvSpPr/>
      </xdr:nvSpPr>
      <xdr:spPr>
        <a:xfrm>
          <a:off x="12439649" y="8410575"/>
          <a:ext cx="1409700" cy="600075"/>
        </a:xfrm>
        <a:prstGeom prst="round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MX" sz="1600" b="1">
            <a:ln w="3175">
              <a:noFill/>
            </a:ln>
            <a:latin typeface="Arial Narrow" pitchFamily="34" charset="0"/>
          </a:endParaRPr>
        </a:p>
        <a:p>
          <a:pPr algn="ctr"/>
          <a:r>
            <a:rPr lang="es-MX" sz="1600" b="1">
              <a:ln w="3175">
                <a:noFill/>
              </a:ln>
              <a:latin typeface="Arial Narrow" pitchFamily="34" charset="0"/>
            </a:rPr>
            <a:t>MR-06</a:t>
          </a:r>
        </a:p>
        <a:p>
          <a:pPr algn="ctr"/>
          <a:endParaRPr lang="es-MX" sz="1600" b="1">
            <a:ln w="3175">
              <a:noFill/>
            </a:ln>
            <a:latin typeface="Arial Narrow" pitchFamily="34" charset="0"/>
          </a:endParaRPr>
        </a:p>
      </xdr:txBody>
    </xdr:sp>
    <xdr:clientData/>
  </xdr:twoCellAnchor>
  <xdr:twoCellAnchor editAs="oneCell">
    <xdr:from>
      <xdr:col>0</xdr:col>
      <xdr:colOff>0</xdr:colOff>
      <xdr:row>42</xdr:row>
      <xdr:rowOff>114300</xdr:rowOff>
    </xdr:from>
    <xdr:to>
      <xdr:col>3</xdr:col>
      <xdr:colOff>76200</xdr:colOff>
      <xdr:row>47</xdr:row>
      <xdr:rowOff>171450</xdr:rowOff>
    </xdr:to>
    <xdr:pic>
      <xdr:nvPicPr>
        <xdr:cNvPr id="8" name="Imagen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572500"/>
          <a:ext cx="2362200" cy="1009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71</xdr:row>
      <xdr:rowOff>0</xdr:rowOff>
    </xdr:from>
    <xdr:to>
      <xdr:col>3</xdr:col>
      <xdr:colOff>812800</xdr:colOff>
      <xdr:row>77</xdr:row>
      <xdr:rowOff>60325</xdr:rowOff>
    </xdr:to>
    <xdr:sp macro="" textlink="">
      <xdr:nvSpPr>
        <xdr:cNvPr id="9" name="CuadroTexto 5"/>
        <xdr:cNvSpPr txBox="1"/>
      </xdr:nvSpPr>
      <xdr:spPr>
        <a:xfrm>
          <a:off x="0" y="13573125"/>
          <a:ext cx="3241675" cy="12414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>
              <a:latin typeface="Arial Black" panose="020B0A04020102020204" pitchFamily="34" charset="0"/>
            </a:rPr>
            <a:t>ELABORO</a:t>
          </a:r>
        </a:p>
        <a:p>
          <a:pPr algn="ctr"/>
          <a:endParaRPr lang="es-MX" sz="900" b="1">
            <a:latin typeface="Arial Black" panose="020B0A04020102020204" pitchFamily="34" charset="0"/>
          </a:endParaRPr>
        </a:p>
        <a:p>
          <a:pPr algn="ctr"/>
          <a:endParaRPr lang="es-MX" sz="900" b="1">
            <a:latin typeface="Arial Black" panose="020B0A04020102020204" pitchFamily="34" charset="0"/>
          </a:endParaRPr>
        </a:p>
        <a:p>
          <a:pPr algn="ctr"/>
          <a:r>
            <a:rPr lang="es-MX" sz="900" b="1">
              <a:latin typeface="Arial Black" panose="020B0A04020102020204" pitchFamily="34" charset="0"/>
            </a:rPr>
            <a:t>C.P.</a:t>
          </a:r>
          <a:r>
            <a:rPr lang="es-MX" sz="900" b="1" baseline="0">
              <a:latin typeface="Arial Black" panose="020B0A04020102020204" pitchFamily="34" charset="0"/>
            </a:rPr>
            <a:t> ENRIQUE GUERRERO GONZALEZ</a:t>
          </a:r>
        </a:p>
        <a:p>
          <a:pPr algn="ctr"/>
          <a:r>
            <a:rPr lang="es-MX" sz="900" b="1" baseline="0">
              <a:latin typeface="Arial Black" panose="020B0A04020102020204" pitchFamily="34" charset="0"/>
            </a:rPr>
            <a:t>SUBDIRECTOR ADMINISTRATIVO COMERCIAL</a:t>
          </a:r>
          <a:endParaRPr lang="es-MX" sz="900" b="1">
            <a:latin typeface="Arial Black" panose="020B0A04020102020204" pitchFamily="34" charset="0"/>
          </a:endParaRPr>
        </a:p>
      </xdr:txBody>
    </xdr:sp>
    <xdr:clientData/>
  </xdr:twoCellAnchor>
  <xdr:twoCellAnchor>
    <xdr:from>
      <xdr:col>5</xdr:col>
      <xdr:colOff>0</xdr:colOff>
      <xdr:row>71</xdr:row>
      <xdr:rowOff>0</xdr:rowOff>
    </xdr:from>
    <xdr:to>
      <xdr:col>9</xdr:col>
      <xdr:colOff>1028700</xdr:colOff>
      <xdr:row>77</xdr:row>
      <xdr:rowOff>12701</xdr:rowOff>
    </xdr:to>
    <xdr:sp macro="" textlink="">
      <xdr:nvSpPr>
        <xdr:cNvPr id="10" name="CuadroTexto 6"/>
        <xdr:cNvSpPr txBox="1"/>
      </xdr:nvSpPr>
      <xdr:spPr>
        <a:xfrm>
          <a:off x="4457700" y="13573125"/>
          <a:ext cx="5286375" cy="11938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>
              <a:latin typeface="Arial Black" panose="020B0A04020102020204" pitchFamily="34" charset="0"/>
            </a:rPr>
            <a:t>REVISO:</a:t>
          </a:r>
        </a:p>
        <a:p>
          <a:pPr algn="ctr"/>
          <a:endParaRPr lang="es-MX" sz="900" b="1">
            <a:latin typeface="Arial Black" panose="020B0A04020102020204" pitchFamily="34" charset="0"/>
          </a:endParaRPr>
        </a:p>
        <a:p>
          <a:pPr algn="ctr"/>
          <a:endParaRPr lang="es-MX" sz="900" b="1">
            <a:latin typeface="Arial Black" panose="020B0A04020102020204" pitchFamily="34" charset="0"/>
          </a:endParaRPr>
        </a:p>
        <a:p>
          <a:pPr algn="ctr"/>
          <a:r>
            <a:rPr lang="es-MX" sz="900" b="1">
              <a:latin typeface="Arial Black" panose="020B0A04020102020204" pitchFamily="34" charset="0"/>
            </a:rPr>
            <a:t>C.EMILIO</a:t>
          </a:r>
          <a:r>
            <a:rPr lang="es-MX" sz="900" b="1" baseline="0">
              <a:latin typeface="Arial Black" panose="020B0A04020102020204" pitchFamily="34" charset="0"/>
            </a:rPr>
            <a:t> GARCIA MARTINEZ</a:t>
          </a:r>
        </a:p>
        <a:p>
          <a:pPr algn="ctr"/>
          <a:r>
            <a:rPr lang="es-MX" sz="900" b="1" baseline="0">
              <a:latin typeface="Arial Black" panose="020B0A04020102020204" pitchFamily="34" charset="0"/>
            </a:rPr>
            <a:t>COMISARIO</a:t>
          </a:r>
          <a:endParaRPr lang="es-MX" sz="900" b="1">
            <a:latin typeface="Arial Black" panose="020B0A04020102020204" pitchFamily="34" charset="0"/>
          </a:endParaRPr>
        </a:p>
      </xdr:txBody>
    </xdr:sp>
    <xdr:clientData/>
  </xdr:twoCellAnchor>
  <xdr:twoCellAnchor>
    <xdr:from>
      <xdr:col>11</xdr:col>
      <xdr:colOff>19050</xdr:colOff>
      <xdr:row>71</xdr:row>
      <xdr:rowOff>0</xdr:rowOff>
    </xdr:from>
    <xdr:to>
      <xdr:col>15</xdr:col>
      <xdr:colOff>800100</xdr:colOff>
      <xdr:row>77</xdr:row>
      <xdr:rowOff>44450</xdr:rowOff>
    </xdr:to>
    <xdr:sp macro="" textlink="">
      <xdr:nvSpPr>
        <xdr:cNvPr id="11" name="CuadroTexto 7"/>
        <xdr:cNvSpPr txBox="1"/>
      </xdr:nvSpPr>
      <xdr:spPr>
        <a:xfrm>
          <a:off x="10791825" y="13573125"/>
          <a:ext cx="4171950" cy="12255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>
              <a:latin typeface="Arial Black" panose="020B0A04020102020204" pitchFamily="34" charset="0"/>
            </a:rPr>
            <a:t>AUTORIZO:</a:t>
          </a:r>
        </a:p>
        <a:p>
          <a:pPr algn="ctr"/>
          <a:endParaRPr lang="es-MX" sz="900" b="1">
            <a:latin typeface="Arial Black" panose="020B0A04020102020204" pitchFamily="34" charset="0"/>
          </a:endParaRPr>
        </a:p>
        <a:p>
          <a:pPr algn="ctr"/>
          <a:endParaRPr lang="es-MX" sz="900" b="1">
            <a:latin typeface="Arial Black" panose="020B0A04020102020204" pitchFamily="34" charset="0"/>
          </a:endParaRPr>
        </a:p>
        <a:p>
          <a:pPr algn="ctr"/>
          <a:endParaRPr lang="es-MX" sz="900" b="1">
            <a:latin typeface="Arial Black" panose="020B0A04020102020204" pitchFamily="34" charset="0"/>
          </a:endParaRPr>
        </a:p>
        <a:p>
          <a:pPr algn="ctr"/>
          <a:r>
            <a:rPr lang="es-MX" sz="900" b="1">
              <a:latin typeface="Arial Black" panose="020B0A04020102020204" pitchFamily="34" charset="0"/>
            </a:rPr>
            <a:t>C.FRANCISCO</a:t>
          </a:r>
          <a:r>
            <a:rPr lang="es-MX" sz="900" b="1" baseline="0">
              <a:latin typeface="Arial Black" panose="020B0A04020102020204" pitchFamily="34" charset="0"/>
            </a:rPr>
            <a:t> JAVIER ROJO ROJO</a:t>
          </a:r>
        </a:p>
        <a:p>
          <a:pPr algn="ctr"/>
          <a:r>
            <a:rPr lang="es-MX" sz="900" b="1" baseline="0">
              <a:latin typeface="Arial Black" panose="020B0A04020102020204" pitchFamily="34" charset="0"/>
            </a:rPr>
            <a:t>DIRECTOR GENERAL</a:t>
          </a:r>
        </a:p>
        <a:p>
          <a:endParaRPr lang="es-MX" sz="900"/>
        </a:p>
      </xdr:txBody>
    </xdr:sp>
    <xdr:clientData/>
  </xdr:twoCellAnchor>
  <xdr:twoCellAnchor>
    <xdr:from>
      <xdr:col>13</xdr:col>
      <xdr:colOff>161924</xdr:colOff>
      <xdr:row>86</xdr:row>
      <xdr:rowOff>152400</xdr:rowOff>
    </xdr:from>
    <xdr:to>
      <xdr:col>14</xdr:col>
      <xdr:colOff>628649</xdr:colOff>
      <xdr:row>89</xdr:row>
      <xdr:rowOff>152400</xdr:rowOff>
    </xdr:to>
    <xdr:sp macro="" textlink="">
      <xdr:nvSpPr>
        <xdr:cNvPr id="12" name="13 Rectángulo redondeado"/>
        <xdr:cNvSpPr/>
      </xdr:nvSpPr>
      <xdr:spPr>
        <a:xfrm>
          <a:off x="12439649" y="16497300"/>
          <a:ext cx="1409700" cy="600075"/>
        </a:xfrm>
        <a:prstGeom prst="round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MX" sz="1600" b="1">
            <a:ln w="3175">
              <a:noFill/>
            </a:ln>
            <a:latin typeface="Arial Narrow" pitchFamily="34" charset="0"/>
          </a:endParaRPr>
        </a:p>
        <a:p>
          <a:pPr algn="ctr"/>
          <a:r>
            <a:rPr lang="es-MX" sz="1600" b="1">
              <a:ln w="3175">
                <a:noFill/>
              </a:ln>
              <a:latin typeface="Arial Narrow" pitchFamily="34" charset="0"/>
            </a:rPr>
            <a:t>MR-06</a:t>
          </a:r>
        </a:p>
        <a:p>
          <a:pPr algn="ctr"/>
          <a:endParaRPr lang="es-MX" sz="1600" b="1">
            <a:ln w="3175">
              <a:noFill/>
            </a:ln>
            <a:latin typeface="Arial Narrow" pitchFamily="34" charset="0"/>
          </a:endParaRPr>
        </a:p>
      </xdr:txBody>
    </xdr:sp>
    <xdr:clientData/>
  </xdr:twoCellAnchor>
  <xdr:twoCellAnchor editAs="oneCell">
    <xdr:from>
      <xdr:col>0</xdr:col>
      <xdr:colOff>0</xdr:colOff>
      <xdr:row>87</xdr:row>
      <xdr:rowOff>114300</xdr:rowOff>
    </xdr:from>
    <xdr:to>
      <xdr:col>3</xdr:col>
      <xdr:colOff>76200</xdr:colOff>
      <xdr:row>92</xdr:row>
      <xdr:rowOff>171450</xdr:rowOff>
    </xdr:to>
    <xdr:pic>
      <xdr:nvPicPr>
        <xdr:cNvPr id="13" name="Imagen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659225"/>
          <a:ext cx="2362200" cy="1009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116</xdr:row>
      <xdr:rowOff>0</xdr:rowOff>
    </xdr:from>
    <xdr:to>
      <xdr:col>3</xdr:col>
      <xdr:colOff>812800</xdr:colOff>
      <xdr:row>122</xdr:row>
      <xdr:rowOff>60325</xdr:rowOff>
    </xdr:to>
    <xdr:sp macro="" textlink="">
      <xdr:nvSpPr>
        <xdr:cNvPr id="14" name="CuadroTexto 5"/>
        <xdr:cNvSpPr txBox="1"/>
      </xdr:nvSpPr>
      <xdr:spPr>
        <a:xfrm>
          <a:off x="0" y="21659850"/>
          <a:ext cx="3241675" cy="12414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>
              <a:latin typeface="Arial Black" panose="020B0A04020102020204" pitchFamily="34" charset="0"/>
            </a:rPr>
            <a:t>ELABORO</a:t>
          </a:r>
        </a:p>
        <a:p>
          <a:pPr algn="ctr"/>
          <a:endParaRPr lang="es-MX" sz="900" b="1">
            <a:latin typeface="Arial Black" panose="020B0A04020102020204" pitchFamily="34" charset="0"/>
          </a:endParaRPr>
        </a:p>
        <a:p>
          <a:pPr algn="ctr"/>
          <a:endParaRPr lang="es-MX" sz="900" b="1">
            <a:latin typeface="Arial Black" panose="020B0A04020102020204" pitchFamily="34" charset="0"/>
          </a:endParaRPr>
        </a:p>
        <a:p>
          <a:pPr algn="ctr"/>
          <a:r>
            <a:rPr lang="es-MX" sz="900" b="1">
              <a:latin typeface="Arial Black" panose="020B0A04020102020204" pitchFamily="34" charset="0"/>
            </a:rPr>
            <a:t>C.P.</a:t>
          </a:r>
          <a:r>
            <a:rPr lang="es-MX" sz="900" b="1" baseline="0">
              <a:latin typeface="Arial Black" panose="020B0A04020102020204" pitchFamily="34" charset="0"/>
            </a:rPr>
            <a:t> ENRIQUE GUERRERO GONZALEZ</a:t>
          </a:r>
        </a:p>
        <a:p>
          <a:pPr algn="ctr"/>
          <a:r>
            <a:rPr lang="es-MX" sz="900" b="1" baseline="0">
              <a:latin typeface="Arial Black" panose="020B0A04020102020204" pitchFamily="34" charset="0"/>
            </a:rPr>
            <a:t>SUBDIRECTOR ADMINISTRATIVO COMERCIAL</a:t>
          </a:r>
          <a:endParaRPr lang="es-MX" sz="900" b="1">
            <a:latin typeface="Arial Black" panose="020B0A04020102020204" pitchFamily="34" charset="0"/>
          </a:endParaRPr>
        </a:p>
      </xdr:txBody>
    </xdr:sp>
    <xdr:clientData/>
  </xdr:twoCellAnchor>
  <xdr:twoCellAnchor>
    <xdr:from>
      <xdr:col>5</xdr:col>
      <xdr:colOff>0</xdr:colOff>
      <xdr:row>116</xdr:row>
      <xdr:rowOff>0</xdr:rowOff>
    </xdr:from>
    <xdr:to>
      <xdr:col>9</xdr:col>
      <xdr:colOff>1028700</xdr:colOff>
      <xdr:row>122</xdr:row>
      <xdr:rowOff>12701</xdr:rowOff>
    </xdr:to>
    <xdr:sp macro="" textlink="">
      <xdr:nvSpPr>
        <xdr:cNvPr id="15" name="CuadroTexto 6"/>
        <xdr:cNvSpPr txBox="1"/>
      </xdr:nvSpPr>
      <xdr:spPr>
        <a:xfrm>
          <a:off x="4457700" y="21659850"/>
          <a:ext cx="5286375" cy="11938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>
              <a:latin typeface="Arial Black" panose="020B0A04020102020204" pitchFamily="34" charset="0"/>
            </a:rPr>
            <a:t>REVISO:</a:t>
          </a:r>
        </a:p>
        <a:p>
          <a:pPr algn="ctr"/>
          <a:endParaRPr lang="es-MX" sz="900" b="1">
            <a:latin typeface="Arial Black" panose="020B0A04020102020204" pitchFamily="34" charset="0"/>
          </a:endParaRPr>
        </a:p>
        <a:p>
          <a:pPr algn="ctr"/>
          <a:endParaRPr lang="es-MX" sz="900" b="1">
            <a:latin typeface="Arial Black" panose="020B0A04020102020204" pitchFamily="34" charset="0"/>
          </a:endParaRPr>
        </a:p>
        <a:p>
          <a:pPr algn="ctr"/>
          <a:r>
            <a:rPr lang="es-MX" sz="900" b="1">
              <a:latin typeface="Arial Black" panose="020B0A04020102020204" pitchFamily="34" charset="0"/>
            </a:rPr>
            <a:t>C.EMILIO</a:t>
          </a:r>
          <a:r>
            <a:rPr lang="es-MX" sz="900" b="1" baseline="0">
              <a:latin typeface="Arial Black" panose="020B0A04020102020204" pitchFamily="34" charset="0"/>
            </a:rPr>
            <a:t> GARCIA MARTINEZ</a:t>
          </a:r>
        </a:p>
        <a:p>
          <a:pPr algn="ctr"/>
          <a:r>
            <a:rPr lang="es-MX" sz="900" b="1" baseline="0">
              <a:latin typeface="Arial Black" panose="020B0A04020102020204" pitchFamily="34" charset="0"/>
            </a:rPr>
            <a:t>COMISARIO</a:t>
          </a:r>
          <a:endParaRPr lang="es-MX" sz="900" b="1">
            <a:latin typeface="Arial Black" panose="020B0A04020102020204" pitchFamily="34" charset="0"/>
          </a:endParaRPr>
        </a:p>
      </xdr:txBody>
    </xdr:sp>
    <xdr:clientData/>
  </xdr:twoCellAnchor>
  <xdr:twoCellAnchor>
    <xdr:from>
      <xdr:col>11</xdr:col>
      <xdr:colOff>19050</xdr:colOff>
      <xdr:row>116</xdr:row>
      <xdr:rowOff>0</xdr:rowOff>
    </xdr:from>
    <xdr:to>
      <xdr:col>15</xdr:col>
      <xdr:colOff>800100</xdr:colOff>
      <xdr:row>122</xdr:row>
      <xdr:rowOff>44450</xdr:rowOff>
    </xdr:to>
    <xdr:sp macro="" textlink="">
      <xdr:nvSpPr>
        <xdr:cNvPr id="16" name="CuadroTexto 7"/>
        <xdr:cNvSpPr txBox="1"/>
      </xdr:nvSpPr>
      <xdr:spPr>
        <a:xfrm>
          <a:off x="10791825" y="21659850"/>
          <a:ext cx="4171950" cy="12255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>
              <a:latin typeface="Arial Black" panose="020B0A04020102020204" pitchFamily="34" charset="0"/>
            </a:rPr>
            <a:t>AUTORIZO:</a:t>
          </a:r>
        </a:p>
        <a:p>
          <a:pPr algn="ctr"/>
          <a:endParaRPr lang="es-MX" sz="900" b="1">
            <a:latin typeface="Arial Black" panose="020B0A04020102020204" pitchFamily="34" charset="0"/>
          </a:endParaRPr>
        </a:p>
        <a:p>
          <a:pPr algn="ctr"/>
          <a:endParaRPr lang="es-MX" sz="900" b="1">
            <a:latin typeface="Arial Black" panose="020B0A04020102020204" pitchFamily="34" charset="0"/>
          </a:endParaRPr>
        </a:p>
        <a:p>
          <a:pPr algn="ctr"/>
          <a:endParaRPr lang="es-MX" sz="900" b="1">
            <a:latin typeface="Arial Black" panose="020B0A04020102020204" pitchFamily="34" charset="0"/>
          </a:endParaRPr>
        </a:p>
        <a:p>
          <a:pPr algn="ctr"/>
          <a:r>
            <a:rPr lang="es-MX" sz="900" b="1">
              <a:latin typeface="Arial Black" panose="020B0A04020102020204" pitchFamily="34" charset="0"/>
            </a:rPr>
            <a:t>C.FRANCISCO</a:t>
          </a:r>
          <a:r>
            <a:rPr lang="es-MX" sz="900" b="1" baseline="0">
              <a:latin typeface="Arial Black" panose="020B0A04020102020204" pitchFamily="34" charset="0"/>
            </a:rPr>
            <a:t> JAVIER ROJO ROJO</a:t>
          </a:r>
        </a:p>
        <a:p>
          <a:pPr algn="ctr"/>
          <a:r>
            <a:rPr lang="es-MX" sz="900" b="1" baseline="0">
              <a:latin typeface="Arial Black" panose="020B0A04020102020204" pitchFamily="34" charset="0"/>
            </a:rPr>
            <a:t>DIRECTOR GENERAL</a:t>
          </a:r>
        </a:p>
        <a:p>
          <a:endParaRPr lang="es-MX" sz="9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P124"/>
  <sheetViews>
    <sheetView tabSelected="1" workbookViewId="0">
      <selection sqref="A1:XFD1048576"/>
    </sheetView>
  </sheetViews>
  <sheetFormatPr baseColWidth="10" defaultRowHeight="12.75" x14ac:dyDescent="0.2"/>
  <cols>
    <col min="1" max="1" width="5.85546875" style="2" customWidth="1"/>
    <col min="2" max="2" width="11" style="2" customWidth="1"/>
    <col min="3" max="3" width="19.5703125" style="2" customWidth="1"/>
    <col min="4" max="4" width="12.85546875" style="2" customWidth="1"/>
    <col min="5" max="6" width="17.5703125" style="2" customWidth="1"/>
    <col min="7" max="7" width="19.42578125" style="2" customWidth="1"/>
    <col min="8" max="8" width="12.42578125" style="2" customWidth="1"/>
    <col min="9" max="9" width="14.42578125" style="2" customWidth="1"/>
    <col min="10" max="10" width="19.42578125" style="2" customWidth="1"/>
    <col min="11" max="11" width="11.42578125" style="2" customWidth="1"/>
    <col min="12" max="12" width="11.85546875" style="2" customWidth="1"/>
    <col min="13" max="13" width="10.7109375" style="2" customWidth="1"/>
    <col min="14" max="16" width="14.140625" style="2" customWidth="1"/>
    <col min="17" max="256" width="11.42578125" style="2"/>
    <col min="257" max="257" width="5.85546875" style="2" customWidth="1"/>
    <col min="258" max="258" width="11" style="2" customWidth="1"/>
    <col min="259" max="259" width="19.5703125" style="2" customWidth="1"/>
    <col min="260" max="260" width="12.85546875" style="2" customWidth="1"/>
    <col min="261" max="262" width="17.5703125" style="2" customWidth="1"/>
    <col min="263" max="263" width="19.42578125" style="2" customWidth="1"/>
    <col min="264" max="264" width="12.42578125" style="2" customWidth="1"/>
    <col min="265" max="265" width="14.42578125" style="2" customWidth="1"/>
    <col min="266" max="266" width="19.42578125" style="2" customWidth="1"/>
    <col min="267" max="267" width="11.42578125" style="2" customWidth="1"/>
    <col min="268" max="268" width="11.85546875" style="2" customWidth="1"/>
    <col min="269" max="269" width="10.7109375" style="2" customWidth="1"/>
    <col min="270" max="272" width="14.140625" style="2" customWidth="1"/>
    <col min="273" max="512" width="11.42578125" style="2"/>
    <col min="513" max="513" width="5.85546875" style="2" customWidth="1"/>
    <col min="514" max="514" width="11" style="2" customWidth="1"/>
    <col min="515" max="515" width="19.5703125" style="2" customWidth="1"/>
    <col min="516" max="516" width="12.85546875" style="2" customWidth="1"/>
    <col min="517" max="518" width="17.5703125" style="2" customWidth="1"/>
    <col min="519" max="519" width="19.42578125" style="2" customWidth="1"/>
    <col min="520" max="520" width="12.42578125" style="2" customWidth="1"/>
    <col min="521" max="521" width="14.42578125" style="2" customWidth="1"/>
    <col min="522" max="522" width="19.42578125" style="2" customWidth="1"/>
    <col min="523" max="523" width="11.42578125" style="2" customWidth="1"/>
    <col min="524" max="524" width="11.85546875" style="2" customWidth="1"/>
    <col min="525" max="525" width="10.7109375" style="2" customWidth="1"/>
    <col min="526" max="528" width="14.140625" style="2" customWidth="1"/>
    <col min="529" max="768" width="11.42578125" style="2"/>
    <col min="769" max="769" width="5.85546875" style="2" customWidth="1"/>
    <col min="770" max="770" width="11" style="2" customWidth="1"/>
    <col min="771" max="771" width="19.5703125" style="2" customWidth="1"/>
    <col min="772" max="772" width="12.85546875" style="2" customWidth="1"/>
    <col min="773" max="774" width="17.5703125" style="2" customWidth="1"/>
    <col min="775" max="775" width="19.42578125" style="2" customWidth="1"/>
    <col min="776" max="776" width="12.42578125" style="2" customWidth="1"/>
    <col min="777" max="777" width="14.42578125" style="2" customWidth="1"/>
    <col min="778" max="778" width="19.42578125" style="2" customWidth="1"/>
    <col min="779" max="779" width="11.42578125" style="2" customWidth="1"/>
    <col min="780" max="780" width="11.85546875" style="2" customWidth="1"/>
    <col min="781" max="781" width="10.7109375" style="2" customWidth="1"/>
    <col min="782" max="784" width="14.140625" style="2" customWidth="1"/>
    <col min="785" max="1024" width="11.42578125" style="2"/>
    <col min="1025" max="1025" width="5.85546875" style="2" customWidth="1"/>
    <col min="1026" max="1026" width="11" style="2" customWidth="1"/>
    <col min="1027" max="1027" width="19.5703125" style="2" customWidth="1"/>
    <col min="1028" max="1028" width="12.85546875" style="2" customWidth="1"/>
    <col min="1029" max="1030" width="17.5703125" style="2" customWidth="1"/>
    <col min="1031" max="1031" width="19.42578125" style="2" customWidth="1"/>
    <col min="1032" max="1032" width="12.42578125" style="2" customWidth="1"/>
    <col min="1033" max="1033" width="14.42578125" style="2" customWidth="1"/>
    <col min="1034" max="1034" width="19.42578125" style="2" customWidth="1"/>
    <col min="1035" max="1035" width="11.42578125" style="2" customWidth="1"/>
    <col min="1036" max="1036" width="11.85546875" style="2" customWidth="1"/>
    <col min="1037" max="1037" width="10.7109375" style="2" customWidth="1"/>
    <col min="1038" max="1040" width="14.140625" style="2" customWidth="1"/>
    <col min="1041" max="1280" width="11.42578125" style="2"/>
    <col min="1281" max="1281" width="5.85546875" style="2" customWidth="1"/>
    <col min="1282" max="1282" width="11" style="2" customWidth="1"/>
    <col min="1283" max="1283" width="19.5703125" style="2" customWidth="1"/>
    <col min="1284" max="1284" width="12.85546875" style="2" customWidth="1"/>
    <col min="1285" max="1286" width="17.5703125" style="2" customWidth="1"/>
    <col min="1287" max="1287" width="19.42578125" style="2" customWidth="1"/>
    <col min="1288" max="1288" width="12.42578125" style="2" customWidth="1"/>
    <col min="1289" max="1289" width="14.42578125" style="2" customWidth="1"/>
    <col min="1290" max="1290" width="19.42578125" style="2" customWidth="1"/>
    <col min="1291" max="1291" width="11.42578125" style="2" customWidth="1"/>
    <col min="1292" max="1292" width="11.85546875" style="2" customWidth="1"/>
    <col min="1293" max="1293" width="10.7109375" style="2" customWidth="1"/>
    <col min="1294" max="1296" width="14.140625" style="2" customWidth="1"/>
    <col min="1297" max="1536" width="11.42578125" style="2"/>
    <col min="1537" max="1537" width="5.85546875" style="2" customWidth="1"/>
    <col min="1538" max="1538" width="11" style="2" customWidth="1"/>
    <col min="1539" max="1539" width="19.5703125" style="2" customWidth="1"/>
    <col min="1540" max="1540" width="12.85546875" style="2" customWidth="1"/>
    <col min="1541" max="1542" width="17.5703125" style="2" customWidth="1"/>
    <col min="1543" max="1543" width="19.42578125" style="2" customWidth="1"/>
    <col min="1544" max="1544" width="12.42578125" style="2" customWidth="1"/>
    <col min="1545" max="1545" width="14.42578125" style="2" customWidth="1"/>
    <col min="1546" max="1546" width="19.42578125" style="2" customWidth="1"/>
    <col min="1547" max="1547" width="11.42578125" style="2" customWidth="1"/>
    <col min="1548" max="1548" width="11.85546875" style="2" customWidth="1"/>
    <col min="1549" max="1549" width="10.7109375" style="2" customWidth="1"/>
    <col min="1550" max="1552" width="14.140625" style="2" customWidth="1"/>
    <col min="1553" max="1792" width="11.42578125" style="2"/>
    <col min="1793" max="1793" width="5.85546875" style="2" customWidth="1"/>
    <col min="1794" max="1794" width="11" style="2" customWidth="1"/>
    <col min="1795" max="1795" width="19.5703125" style="2" customWidth="1"/>
    <col min="1796" max="1796" width="12.85546875" style="2" customWidth="1"/>
    <col min="1797" max="1798" width="17.5703125" style="2" customWidth="1"/>
    <col min="1799" max="1799" width="19.42578125" style="2" customWidth="1"/>
    <col min="1800" max="1800" width="12.42578125" style="2" customWidth="1"/>
    <col min="1801" max="1801" width="14.42578125" style="2" customWidth="1"/>
    <col min="1802" max="1802" width="19.42578125" style="2" customWidth="1"/>
    <col min="1803" max="1803" width="11.42578125" style="2" customWidth="1"/>
    <col min="1804" max="1804" width="11.85546875" style="2" customWidth="1"/>
    <col min="1805" max="1805" width="10.7109375" style="2" customWidth="1"/>
    <col min="1806" max="1808" width="14.140625" style="2" customWidth="1"/>
    <col min="1809" max="2048" width="11.42578125" style="2"/>
    <col min="2049" max="2049" width="5.85546875" style="2" customWidth="1"/>
    <col min="2050" max="2050" width="11" style="2" customWidth="1"/>
    <col min="2051" max="2051" width="19.5703125" style="2" customWidth="1"/>
    <col min="2052" max="2052" width="12.85546875" style="2" customWidth="1"/>
    <col min="2053" max="2054" width="17.5703125" style="2" customWidth="1"/>
    <col min="2055" max="2055" width="19.42578125" style="2" customWidth="1"/>
    <col min="2056" max="2056" width="12.42578125" style="2" customWidth="1"/>
    <col min="2057" max="2057" width="14.42578125" style="2" customWidth="1"/>
    <col min="2058" max="2058" width="19.42578125" style="2" customWidth="1"/>
    <col min="2059" max="2059" width="11.42578125" style="2" customWidth="1"/>
    <col min="2060" max="2060" width="11.85546875" style="2" customWidth="1"/>
    <col min="2061" max="2061" width="10.7109375" style="2" customWidth="1"/>
    <col min="2062" max="2064" width="14.140625" style="2" customWidth="1"/>
    <col min="2065" max="2304" width="11.42578125" style="2"/>
    <col min="2305" max="2305" width="5.85546875" style="2" customWidth="1"/>
    <col min="2306" max="2306" width="11" style="2" customWidth="1"/>
    <col min="2307" max="2307" width="19.5703125" style="2" customWidth="1"/>
    <col min="2308" max="2308" width="12.85546875" style="2" customWidth="1"/>
    <col min="2309" max="2310" width="17.5703125" style="2" customWidth="1"/>
    <col min="2311" max="2311" width="19.42578125" style="2" customWidth="1"/>
    <col min="2312" max="2312" width="12.42578125" style="2" customWidth="1"/>
    <col min="2313" max="2313" width="14.42578125" style="2" customWidth="1"/>
    <col min="2314" max="2314" width="19.42578125" style="2" customWidth="1"/>
    <col min="2315" max="2315" width="11.42578125" style="2" customWidth="1"/>
    <col min="2316" max="2316" width="11.85546875" style="2" customWidth="1"/>
    <col min="2317" max="2317" width="10.7109375" style="2" customWidth="1"/>
    <col min="2318" max="2320" width="14.140625" style="2" customWidth="1"/>
    <col min="2321" max="2560" width="11.42578125" style="2"/>
    <col min="2561" max="2561" width="5.85546875" style="2" customWidth="1"/>
    <col min="2562" max="2562" width="11" style="2" customWidth="1"/>
    <col min="2563" max="2563" width="19.5703125" style="2" customWidth="1"/>
    <col min="2564" max="2564" width="12.85546875" style="2" customWidth="1"/>
    <col min="2565" max="2566" width="17.5703125" style="2" customWidth="1"/>
    <col min="2567" max="2567" width="19.42578125" style="2" customWidth="1"/>
    <col min="2568" max="2568" width="12.42578125" style="2" customWidth="1"/>
    <col min="2569" max="2569" width="14.42578125" style="2" customWidth="1"/>
    <col min="2570" max="2570" width="19.42578125" style="2" customWidth="1"/>
    <col min="2571" max="2571" width="11.42578125" style="2" customWidth="1"/>
    <col min="2572" max="2572" width="11.85546875" style="2" customWidth="1"/>
    <col min="2573" max="2573" width="10.7109375" style="2" customWidth="1"/>
    <col min="2574" max="2576" width="14.140625" style="2" customWidth="1"/>
    <col min="2577" max="2816" width="11.42578125" style="2"/>
    <col min="2817" max="2817" width="5.85546875" style="2" customWidth="1"/>
    <col min="2818" max="2818" width="11" style="2" customWidth="1"/>
    <col min="2819" max="2819" width="19.5703125" style="2" customWidth="1"/>
    <col min="2820" max="2820" width="12.85546875" style="2" customWidth="1"/>
    <col min="2821" max="2822" width="17.5703125" style="2" customWidth="1"/>
    <col min="2823" max="2823" width="19.42578125" style="2" customWidth="1"/>
    <col min="2824" max="2824" width="12.42578125" style="2" customWidth="1"/>
    <col min="2825" max="2825" width="14.42578125" style="2" customWidth="1"/>
    <col min="2826" max="2826" width="19.42578125" style="2" customWidth="1"/>
    <col min="2827" max="2827" width="11.42578125" style="2" customWidth="1"/>
    <col min="2828" max="2828" width="11.85546875" style="2" customWidth="1"/>
    <col min="2829" max="2829" width="10.7109375" style="2" customWidth="1"/>
    <col min="2830" max="2832" width="14.140625" style="2" customWidth="1"/>
    <col min="2833" max="3072" width="11.42578125" style="2"/>
    <col min="3073" max="3073" width="5.85546875" style="2" customWidth="1"/>
    <col min="3074" max="3074" width="11" style="2" customWidth="1"/>
    <col min="3075" max="3075" width="19.5703125" style="2" customWidth="1"/>
    <col min="3076" max="3076" width="12.85546875" style="2" customWidth="1"/>
    <col min="3077" max="3078" width="17.5703125" style="2" customWidth="1"/>
    <col min="3079" max="3079" width="19.42578125" style="2" customWidth="1"/>
    <col min="3080" max="3080" width="12.42578125" style="2" customWidth="1"/>
    <col min="3081" max="3081" width="14.42578125" style="2" customWidth="1"/>
    <col min="3082" max="3082" width="19.42578125" style="2" customWidth="1"/>
    <col min="3083" max="3083" width="11.42578125" style="2" customWidth="1"/>
    <col min="3084" max="3084" width="11.85546875" style="2" customWidth="1"/>
    <col min="3085" max="3085" width="10.7109375" style="2" customWidth="1"/>
    <col min="3086" max="3088" width="14.140625" style="2" customWidth="1"/>
    <col min="3089" max="3328" width="11.42578125" style="2"/>
    <col min="3329" max="3329" width="5.85546875" style="2" customWidth="1"/>
    <col min="3330" max="3330" width="11" style="2" customWidth="1"/>
    <col min="3331" max="3331" width="19.5703125" style="2" customWidth="1"/>
    <col min="3332" max="3332" width="12.85546875" style="2" customWidth="1"/>
    <col min="3333" max="3334" width="17.5703125" style="2" customWidth="1"/>
    <col min="3335" max="3335" width="19.42578125" style="2" customWidth="1"/>
    <col min="3336" max="3336" width="12.42578125" style="2" customWidth="1"/>
    <col min="3337" max="3337" width="14.42578125" style="2" customWidth="1"/>
    <col min="3338" max="3338" width="19.42578125" style="2" customWidth="1"/>
    <col min="3339" max="3339" width="11.42578125" style="2" customWidth="1"/>
    <col min="3340" max="3340" width="11.85546875" style="2" customWidth="1"/>
    <col min="3341" max="3341" width="10.7109375" style="2" customWidth="1"/>
    <col min="3342" max="3344" width="14.140625" style="2" customWidth="1"/>
    <col min="3345" max="3584" width="11.42578125" style="2"/>
    <col min="3585" max="3585" width="5.85546875" style="2" customWidth="1"/>
    <col min="3586" max="3586" width="11" style="2" customWidth="1"/>
    <col min="3587" max="3587" width="19.5703125" style="2" customWidth="1"/>
    <col min="3588" max="3588" width="12.85546875" style="2" customWidth="1"/>
    <col min="3589" max="3590" width="17.5703125" style="2" customWidth="1"/>
    <col min="3591" max="3591" width="19.42578125" style="2" customWidth="1"/>
    <col min="3592" max="3592" width="12.42578125" style="2" customWidth="1"/>
    <col min="3593" max="3593" width="14.42578125" style="2" customWidth="1"/>
    <col min="3594" max="3594" width="19.42578125" style="2" customWidth="1"/>
    <col min="3595" max="3595" width="11.42578125" style="2" customWidth="1"/>
    <col min="3596" max="3596" width="11.85546875" style="2" customWidth="1"/>
    <col min="3597" max="3597" width="10.7109375" style="2" customWidth="1"/>
    <col min="3598" max="3600" width="14.140625" style="2" customWidth="1"/>
    <col min="3601" max="3840" width="11.42578125" style="2"/>
    <col min="3841" max="3841" width="5.85546875" style="2" customWidth="1"/>
    <col min="3842" max="3842" width="11" style="2" customWidth="1"/>
    <col min="3843" max="3843" width="19.5703125" style="2" customWidth="1"/>
    <col min="3844" max="3844" width="12.85546875" style="2" customWidth="1"/>
    <col min="3845" max="3846" width="17.5703125" style="2" customWidth="1"/>
    <col min="3847" max="3847" width="19.42578125" style="2" customWidth="1"/>
    <col min="3848" max="3848" width="12.42578125" style="2" customWidth="1"/>
    <col min="3849" max="3849" width="14.42578125" style="2" customWidth="1"/>
    <col min="3850" max="3850" width="19.42578125" style="2" customWidth="1"/>
    <col min="3851" max="3851" width="11.42578125" style="2" customWidth="1"/>
    <col min="3852" max="3852" width="11.85546875" style="2" customWidth="1"/>
    <col min="3853" max="3853" width="10.7109375" style="2" customWidth="1"/>
    <col min="3854" max="3856" width="14.140625" style="2" customWidth="1"/>
    <col min="3857" max="4096" width="11.42578125" style="2"/>
    <col min="4097" max="4097" width="5.85546875" style="2" customWidth="1"/>
    <col min="4098" max="4098" width="11" style="2" customWidth="1"/>
    <col min="4099" max="4099" width="19.5703125" style="2" customWidth="1"/>
    <col min="4100" max="4100" width="12.85546875" style="2" customWidth="1"/>
    <col min="4101" max="4102" width="17.5703125" style="2" customWidth="1"/>
    <col min="4103" max="4103" width="19.42578125" style="2" customWidth="1"/>
    <col min="4104" max="4104" width="12.42578125" style="2" customWidth="1"/>
    <col min="4105" max="4105" width="14.42578125" style="2" customWidth="1"/>
    <col min="4106" max="4106" width="19.42578125" style="2" customWidth="1"/>
    <col min="4107" max="4107" width="11.42578125" style="2" customWidth="1"/>
    <col min="4108" max="4108" width="11.85546875" style="2" customWidth="1"/>
    <col min="4109" max="4109" width="10.7109375" style="2" customWidth="1"/>
    <col min="4110" max="4112" width="14.140625" style="2" customWidth="1"/>
    <col min="4113" max="4352" width="11.42578125" style="2"/>
    <col min="4353" max="4353" width="5.85546875" style="2" customWidth="1"/>
    <col min="4354" max="4354" width="11" style="2" customWidth="1"/>
    <col min="4355" max="4355" width="19.5703125" style="2" customWidth="1"/>
    <col min="4356" max="4356" width="12.85546875" style="2" customWidth="1"/>
    <col min="4357" max="4358" width="17.5703125" style="2" customWidth="1"/>
    <col min="4359" max="4359" width="19.42578125" style="2" customWidth="1"/>
    <col min="4360" max="4360" width="12.42578125" style="2" customWidth="1"/>
    <col min="4361" max="4361" width="14.42578125" style="2" customWidth="1"/>
    <col min="4362" max="4362" width="19.42578125" style="2" customWidth="1"/>
    <col min="4363" max="4363" width="11.42578125" style="2" customWidth="1"/>
    <col min="4364" max="4364" width="11.85546875" style="2" customWidth="1"/>
    <col min="4365" max="4365" width="10.7109375" style="2" customWidth="1"/>
    <col min="4366" max="4368" width="14.140625" style="2" customWidth="1"/>
    <col min="4369" max="4608" width="11.42578125" style="2"/>
    <col min="4609" max="4609" width="5.85546875" style="2" customWidth="1"/>
    <col min="4610" max="4610" width="11" style="2" customWidth="1"/>
    <col min="4611" max="4611" width="19.5703125" style="2" customWidth="1"/>
    <col min="4612" max="4612" width="12.85546875" style="2" customWidth="1"/>
    <col min="4613" max="4614" width="17.5703125" style="2" customWidth="1"/>
    <col min="4615" max="4615" width="19.42578125" style="2" customWidth="1"/>
    <col min="4616" max="4616" width="12.42578125" style="2" customWidth="1"/>
    <col min="4617" max="4617" width="14.42578125" style="2" customWidth="1"/>
    <col min="4618" max="4618" width="19.42578125" style="2" customWidth="1"/>
    <col min="4619" max="4619" width="11.42578125" style="2" customWidth="1"/>
    <col min="4620" max="4620" width="11.85546875" style="2" customWidth="1"/>
    <col min="4621" max="4621" width="10.7109375" style="2" customWidth="1"/>
    <col min="4622" max="4624" width="14.140625" style="2" customWidth="1"/>
    <col min="4625" max="4864" width="11.42578125" style="2"/>
    <col min="4865" max="4865" width="5.85546875" style="2" customWidth="1"/>
    <col min="4866" max="4866" width="11" style="2" customWidth="1"/>
    <col min="4867" max="4867" width="19.5703125" style="2" customWidth="1"/>
    <col min="4868" max="4868" width="12.85546875" style="2" customWidth="1"/>
    <col min="4869" max="4870" width="17.5703125" style="2" customWidth="1"/>
    <col min="4871" max="4871" width="19.42578125" style="2" customWidth="1"/>
    <col min="4872" max="4872" width="12.42578125" style="2" customWidth="1"/>
    <col min="4873" max="4873" width="14.42578125" style="2" customWidth="1"/>
    <col min="4874" max="4874" width="19.42578125" style="2" customWidth="1"/>
    <col min="4875" max="4875" width="11.42578125" style="2" customWidth="1"/>
    <col min="4876" max="4876" width="11.85546875" style="2" customWidth="1"/>
    <col min="4877" max="4877" width="10.7109375" style="2" customWidth="1"/>
    <col min="4878" max="4880" width="14.140625" style="2" customWidth="1"/>
    <col min="4881" max="5120" width="11.42578125" style="2"/>
    <col min="5121" max="5121" width="5.85546875" style="2" customWidth="1"/>
    <col min="5122" max="5122" width="11" style="2" customWidth="1"/>
    <col min="5123" max="5123" width="19.5703125" style="2" customWidth="1"/>
    <col min="5124" max="5124" width="12.85546875" style="2" customWidth="1"/>
    <col min="5125" max="5126" width="17.5703125" style="2" customWidth="1"/>
    <col min="5127" max="5127" width="19.42578125" style="2" customWidth="1"/>
    <col min="5128" max="5128" width="12.42578125" style="2" customWidth="1"/>
    <col min="5129" max="5129" width="14.42578125" style="2" customWidth="1"/>
    <col min="5130" max="5130" width="19.42578125" style="2" customWidth="1"/>
    <col min="5131" max="5131" width="11.42578125" style="2" customWidth="1"/>
    <col min="5132" max="5132" width="11.85546875" style="2" customWidth="1"/>
    <col min="5133" max="5133" width="10.7109375" style="2" customWidth="1"/>
    <col min="5134" max="5136" width="14.140625" style="2" customWidth="1"/>
    <col min="5137" max="5376" width="11.42578125" style="2"/>
    <col min="5377" max="5377" width="5.85546875" style="2" customWidth="1"/>
    <col min="5378" max="5378" width="11" style="2" customWidth="1"/>
    <col min="5379" max="5379" width="19.5703125" style="2" customWidth="1"/>
    <col min="5380" max="5380" width="12.85546875" style="2" customWidth="1"/>
    <col min="5381" max="5382" width="17.5703125" style="2" customWidth="1"/>
    <col min="5383" max="5383" width="19.42578125" style="2" customWidth="1"/>
    <col min="5384" max="5384" width="12.42578125" style="2" customWidth="1"/>
    <col min="5385" max="5385" width="14.42578125" style="2" customWidth="1"/>
    <col min="5386" max="5386" width="19.42578125" style="2" customWidth="1"/>
    <col min="5387" max="5387" width="11.42578125" style="2" customWidth="1"/>
    <col min="5388" max="5388" width="11.85546875" style="2" customWidth="1"/>
    <col min="5389" max="5389" width="10.7109375" style="2" customWidth="1"/>
    <col min="5390" max="5392" width="14.140625" style="2" customWidth="1"/>
    <col min="5393" max="5632" width="11.42578125" style="2"/>
    <col min="5633" max="5633" width="5.85546875" style="2" customWidth="1"/>
    <col min="5634" max="5634" width="11" style="2" customWidth="1"/>
    <col min="5635" max="5635" width="19.5703125" style="2" customWidth="1"/>
    <col min="5636" max="5636" width="12.85546875" style="2" customWidth="1"/>
    <col min="5637" max="5638" width="17.5703125" style="2" customWidth="1"/>
    <col min="5639" max="5639" width="19.42578125" style="2" customWidth="1"/>
    <col min="5640" max="5640" width="12.42578125" style="2" customWidth="1"/>
    <col min="5641" max="5641" width="14.42578125" style="2" customWidth="1"/>
    <col min="5642" max="5642" width="19.42578125" style="2" customWidth="1"/>
    <col min="5643" max="5643" width="11.42578125" style="2" customWidth="1"/>
    <col min="5644" max="5644" width="11.85546875" style="2" customWidth="1"/>
    <col min="5645" max="5645" width="10.7109375" style="2" customWidth="1"/>
    <col min="5646" max="5648" width="14.140625" style="2" customWidth="1"/>
    <col min="5649" max="5888" width="11.42578125" style="2"/>
    <col min="5889" max="5889" width="5.85546875" style="2" customWidth="1"/>
    <col min="5890" max="5890" width="11" style="2" customWidth="1"/>
    <col min="5891" max="5891" width="19.5703125" style="2" customWidth="1"/>
    <col min="5892" max="5892" width="12.85546875" style="2" customWidth="1"/>
    <col min="5893" max="5894" width="17.5703125" style="2" customWidth="1"/>
    <col min="5895" max="5895" width="19.42578125" style="2" customWidth="1"/>
    <col min="5896" max="5896" width="12.42578125" style="2" customWidth="1"/>
    <col min="5897" max="5897" width="14.42578125" style="2" customWidth="1"/>
    <col min="5898" max="5898" width="19.42578125" style="2" customWidth="1"/>
    <col min="5899" max="5899" width="11.42578125" style="2" customWidth="1"/>
    <col min="5900" max="5900" width="11.85546875" style="2" customWidth="1"/>
    <col min="5901" max="5901" width="10.7109375" style="2" customWidth="1"/>
    <col min="5902" max="5904" width="14.140625" style="2" customWidth="1"/>
    <col min="5905" max="6144" width="11.42578125" style="2"/>
    <col min="6145" max="6145" width="5.85546875" style="2" customWidth="1"/>
    <col min="6146" max="6146" width="11" style="2" customWidth="1"/>
    <col min="6147" max="6147" width="19.5703125" style="2" customWidth="1"/>
    <col min="6148" max="6148" width="12.85546875" style="2" customWidth="1"/>
    <col min="6149" max="6150" width="17.5703125" style="2" customWidth="1"/>
    <col min="6151" max="6151" width="19.42578125" style="2" customWidth="1"/>
    <col min="6152" max="6152" width="12.42578125" style="2" customWidth="1"/>
    <col min="6153" max="6153" width="14.42578125" style="2" customWidth="1"/>
    <col min="6154" max="6154" width="19.42578125" style="2" customWidth="1"/>
    <col min="6155" max="6155" width="11.42578125" style="2" customWidth="1"/>
    <col min="6156" max="6156" width="11.85546875" style="2" customWidth="1"/>
    <col min="6157" max="6157" width="10.7109375" style="2" customWidth="1"/>
    <col min="6158" max="6160" width="14.140625" style="2" customWidth="1"/>
    <col min="6161" max="6400" width="11.42578125" style="2"/>
    <col min="6401" max="6401" width="5.85546875" style="2" customWidth="1"/>
    <col min="6402" max="6402" width="11" style="2" customWidth="1"/>
    <col min="6403" max="6403" width="19.5703125" style="2" customWidth="1"/>
    <col min="6404" max="6404" width="12.85546875" style="2" customWidth="1"/>
    <col min="6405" max="6406" width="17.5703125" style="2" customWidth="1"/>
    <col min="6407" max="6407" width="19.42578125" style="2" customWidth="1"/>
    <col min="6408" max="6408" width="12.42578125" style="2" customWidth="1"/>
    <col min="6409" max="6409" width="14.42578125" style="2" customWidth="1"/>
    <col min="6410" max="6410" width="19.42578125" style="2" customWidth="1"/>
    <col min="6411" max="6411" width="11.42578125" style="2" customWidth="1"/>
    <col min="6412" max="6412" width="11.85546875" style="2" customWidth="1"/>
    <col min="6413" max="6413" width="10.7109375" style="2" customWidth="1"/>
    <col min="6414" max="6416" width="14.140625" style="2" customWidth="1"/>
    <col min="6417" max="6656" width="11.42578125" style="2"/>
    <col min="6657" max="6657" width="5.85546875" style="2" customWidth="1"/>
    <col min="6658" max="6658" width="11" style="2" customWidth="1"/>
    <col min="6659" max="6659" width="19.5703125" style="2" customWidth="1"/>
    <col min="6660" max="6660" width="12.85546875" style="2" customWidth="1"/>
    <col min="6661" max="6662" width="17.5703125" style="2" customWidth="1"/>
    <col min="6663" max="6663" width="19.42578125" style="2" customWidth="1"/>
    <col min="6664" max="6664" width="12.42578125" style="2" customWidth="1"/>
    <col min="6665" max="6665" width="14.42578125" style="2" customWidth="1"/>
    <col min="6666" max="6666" width="19.42578125" style="2" customWidth="1"/>
    <col min="6667" max="6667" width="11.42578125" style="2" customWidth="1"/>
    <col min="6668" max="6668" width="11.85546875" style="2" customWidth="1"/>
    <col min="6669" max="6669" width="10.7109375" style="2" customWidth="1"/>
    <col min="6670" max="6672" width="14.140625" style="2" customWidth="1"/>
    <col min="6673" max="6912" width="11.42578125" style="2"/>
    <col min="6913" max="6913" width="5.85546875" style="2" customWidth="1"/>
    <col min="6914" max="6914" width="11" style="2" customWidth="1"/>
    <col min="6915" max="6915" width="19.5703125" style="2" customWidth="1"/>
    <col min="6916" max="6916" width="12.85546875" style="2" customWidth="1"/>
    <col min="6917" max="6918" width="17.5703125" style="2" customWidth="1"/>
    <col min="6919" max="6919" width="19.42578125" style="2" customWidth="1"/>
    <col min="6920" max="6920" width="12.42578125" style="2" customWidth="1"/>
    <col min="6921" max="6921" width="14.42578125" style="2" customWidth="1"/>
    <col min="6922" max="6922" width="19.42578125" style="2" customWidth="1"/>
    <col min="6923" max="6923" width="11.42578125" style="2" customWidth="1"/>
    <col min="6924" max="6924" width="11.85546875" style="2" customWidth="1"/>
    <col min="6925" max="6925" width="10.7109375" style="2" customWidth="1"/>
    <col min="6926" max="6928" width="14.140625" style="2" customWidth="1"/>
    <col min="6929" max="7168" width="11.42578125" style="2"/>
    <col min="7169" max="7169" width="5.85546875" style="2" customWidth="1"/>
    <col min="7170" max="7170" width="11" style="2" customWidth="1"/>
    <col min="7171" max="7171" width="19.5703125" style="2" customWidth="1"/>
    <col min="7172" max="7172" width="12.85546875" style="2" customWidth="1"/>
    <col min="7173" max="7174" width="17.5703125" style="2" customWidth="1"/>
    <col min="7175" max="7175" width="19.42578125" style="2" customWidth="1"/>
    <col min="7176" max="7176" width="12.42578125" style="2" customWidth="1"/>
    <col min="7177" max="7177" width="14.42578125" style="2" customWidth="1"/>
    <col min="7178" max="7178" width="19.42578125" style="2" customWidth="1"/>
    <col min="7179" max="7179" width="11.42578125" style="2" customWidth="1"/>
    <col min="7180" max="7180" width="11.85546875" style="2" customWidth="1"/>
    <col min="7181" max="7181" width="10.7109375" style="2" customWidth="1"/>
    <col min="7182" max="7184" width="14.140625" style="2" customWidth="1"/>
    <col min="7185" max="7424" width="11.42578125" style="2"/>
    <col min="7425" max="7425" width="5.85546875" style="2" customWidth="1"/>
    <col min="7426" max="7426" width="11" style="2" customWidth="1"/>
    <col min="7427" max="7427" width="19.5703125" style="2" customWidth="1"/>
    <col min="7428" max="7428" width="12.85546875" style="2" customWidth="1"/>
    <col min="7429" max="7430" width="17.5703125" style="2" customWidth="1"/>
    <col min="7431" max="7431" width="19.42578125" style="2" customWidth="1"/>
    <col min="7432" max="7432" width="12.42578125" style="2" customWidth="1"/>
    <col min="7433" max="7433" width="14.42578125" style="2" customWidth="1"/>
    <col min="7434" max="7434" width="19.42578125" style="2" customWidth="1"/>
    <col min="7435" max="7435" width="11.42578125" style="2" customWidth="1"/>
    <col min="7436" max="7436" width="11.85546875" style="2" customWidth="1"/>
    <col min="7437" max="7437" width="10.7109375" style="2" customWidth="1"/>
    <col min="7438" max="7440" width="14.140625" style="2" customWidth="1"/>
    <col min="7441" max="7680" width="11.42578125" style="2"/>
    <col min="7681" max="7681" width="5.85546875" style="2" customWidth="1"/>
    <col min="7682" max="7682" width="11" style="2" customWidth="1"/>
    <col min="7683" max="7683" width="19.5703125" style="2" customWidth="1"/>
    <col min="7684" max="7684" width="12.85546875" style="2" customWidth="1"/>
    <col min="7685" max="7686" width="17.5703125" style="2" customWidth="1"/>
    <col min="7687" max="7687" width="19.42578125" style="2" customWidth="1"/>
    <col min="7688" max="7688" width="12.42578125" style="2" customWidth="1"/>
    <col min="7689" max="7689" width="14.42578125" style="2" customWidth="1"/>
    <col min="7690" max="7690" width="19.42578125" style="2" customWidth="1"/>
    <col min="7691" max="7691" width="11.42578125" style="2" customWidth="1"/>
    <col min="7692" max="7692" width="11.85546875" style="2" customWidth="1"/>
    <col min="7693" max="7693" width="10.7109375" style="2" customWidth="1"/>
    <col min="7694" max="7696" width="14.140625" style="2" customWidth="1"/>
    <col min="7697" max="7936" width="11.42578125" style="2"/>
    <col min="7937" max="7937" width="5.85546875" style="2" customWidth="1"/>
    <col min="7938" max="7938" width="11" style="2" customWidth="1"/>
    <col min="7939" max="7939" width="19.5703125" style="2" customWidth="1"/>
    <col min="7940" max="7940" width="12.85546875" style="2" customWidth="1"/>
    <col min="7941" max="7942" width="17.5703125" style="2" customWidth="1"/>
    <col min="7943" max="7943" width="19.42578125" style="2" customWidth="1"/>
    <col min="7944" max="7944" width="12.42578125" style="2" customWidth="1"/>
    <col min="7945" max="7945" width="14.42578125" style="2" customWidth="1"/>
    <col min="7946" max="7946" width="19.42578125" style="2" customWidth="1"/>
    <col min="7947" max="7947" width="11.42578125" style="2" customWidth="1"/>
    <col min="7948" max="7948" width="11.85546875" style="2" customWidth="1"/>
    <col min="7949" max="7949" width="10.7109375" style="2" customWidth="1"/>
    <col min="7950" max="7952" width="14.140625" style="2" customWidth="1"/>
    <col min="7953" max="8192" width="11.42578125" style="2"/>
    <col min="8193" max="8193" width="5.85546875" style="2" customWidth="1"/>
    <col min="8194" max="8194" width="11" style="2" customWidth="1"/>
    <col min="8195" max="8195" width="19.5703125" style="2" customWidth="1"/>
    <col min="8196" max="8196" width="12.85546875" style="2" customWidth="1"/>
    <col min="8197" max="8198" width="17.5703125" style="2" customWidth="1"/>
    <col min="8199" max="8199" width="19.42578125" style="2" customWidth="1"/>
    <col min="8200" max="8200" width="12.42578125" style="2" customWidth="1"/>
    <col min="8201" max="8201" width="14.42578125" style="2" customWidth="1"/>
    <col min="8202" max="8202" width="19.42578125" style="2" customWidth="1"/>
    <col min="8203" max="8203" width="11.42578125" style="2" customWidth="1"/>
    <col min="8204" max="8204" width="11.85546875" style="2" customWidth="1"/>
    <col min="8205" max="8205" width="10.7109375" style="2" customWidth="1"/>
    <col min="8206" max="8208" width="14.140625" style="2" customWidth="1"/>
    <col min="8209" max="8448" width="11.42578125" style="2"/>
    <col min="8449" max="8449" width="5.85546875" style="2" customWidth="1"/>
    <col min="8450" max="8450" width="11" style="2" customWidth="1"/>
    <col min="8451" max="8451" width="19.5703125" style="2" customWidth="1"/>
    <col min="8452" max="8452" width="12.85546875" style="2" customWidth="1"/>
    <col min="8453" max="8454" width="17.5703125" style="2" customWidth="1"/>
    <col min="8455" max="8455" width="19.42578125" style="2" customWidth="1"/>
    <col min="8456" max="8456" width="12.42578125" style="2" customWidth="1"/>
    <col min="8457" max="8457" width="14.42578125" style="2" customWidth="1"/>
    <col min="8458" max="8458" width="19.42578125" style="2" customWidth="1"/>
    <col min="8459" max="8459" width="11.42578125" style="2" customWidth="1"/>
    <col min="8460" max="8460" width="11.85546875" style="2" customWidth="1"/>
    <col min="8461" max="8461" width="10.7109375" style="2" customWidth="1"/>
    <col min="8462" max="8464" width="14.140625" style="2" customWidth="1"/>
    <col min="8465" max="8704" width="11.42578125" style="2"/>
    <col min="8705" max="8705" width="5.85546875" style="2" customWidth="1"/>
    <col min="8706" max="8706" width="11" style="2" customWidth="1"/>
    <col min="8707" max="8707" width="19.5703125" style="2" customWidth="1"/>
    <col min="8708" max="8708" width="12.85546875" style="2" customWidth="1"/>
    <col min="8709" max="8710" width="17.5703125" style="2" customWidth="1"/>
    <col min="8711" max="8711" width="19.42578125" style="2" customWidth="1"/>
    <col min="8712" max="8712" width="12.42578125" style="2" customWidth="1"/>
    <col min="8713" max="8713" width="14.42578125" style="2" customWidth="1"/>
    <col min="8714" max="8714" width="19.42578125" style="2" customWidth="1"/>
    <col min="8715" max="8715" width="11.42578125" style="2" customWidth="1"/>
    <col min="8716" max="8716" width="11.85546875" style="2" customWidth="1"/>
    <col min="8717" max="8717" width="10.7109375" style="2" customWidth="1"/>
    <col min="8718" max="8720" width="14.140625" style="2" customWidth="1"/>
    <col min="8721" max="8960" width="11.42578125" style="2"/>
    <col min="8961" max="8961" width="5.85546875" style="2" customWidth="1"/>
    <col min="8962" max="8962" width="11" style="2" customWidth="1"/>
    <col min="8963" max="8963" width="19.5703125" style="2" customWidth="1"/>
    <col min="8964" max="8964" width="12.85546875" style="2" customWidth="1"/>
    <col min="8965" max="8966" width="17.5703125" style="2" customWidth="1"/>
    <col min="8967" max="8967" width="19.42578125" style="2" customWidth="1"/>
    <col min="8968" max="8968" width="12.42578125" style="2" customWidth="1"/>
    <col min="8969" max="8969" width="14.42578125" style="2" customWidth="1"/>
    <col min="8970" max="8970" width="19.42578125" style="2" customWidth="1"/>
    <col min="8971" max="8971" width="11.42578125" style="2" customWidth="1"/>
    <col min="8972" max="8972" width="11.85546875" style="2" customWidth="1"/>
    <col min="8973" max="8973" width="10.7109375" style="2" customWidth="1"/>
    <col min="8974" max="8976" width="14.140625" style="2" customWidth="1"/>
    <col min="8977" max="9216" width="11.42578125" style="2"/>
    <col min="9217" max="9217" width="5.85546875" style="2" customWidth="1"/>
    <col min="9218" max="9218" width="11" style="2" customWidth="1"/>
    <col min="9219" max="9219" width="19.5703125" style="2" customWidth="1"/>
    <col min="9220" max="9220" width="12.85546875" style="2" customWidth="1"/>
    <col min="9221" max="9222" width="17.5703125" style="2" customWidth="1"/>
    <col min="9223" max="9223" width="19.42578125" style="2" customWidth="1"/>
    <col min="9224" max="9224" width="12.42578125" style="2" customWidth="1"/>
    <col min="9225" max="9225" width="14.42578125" style="2" customWidth="1"/>
    <col min="9226" max="9226" width="19.42578125" style="2" customWidth="1"/>
    <col min="9227" max="9227" width="11.42578125" style="2" customWidth="1"/>
    <col min="9228" max="9228" width="11.85546875" style="2" customWidth="1"/>
    <col min="9229" max="9229" width="10.7109375" style="2" customWidth="1"/>
    <col min="9230" max="9232" width="14.140625" style="2" customWidth="1"/>
    <col min="9233" max="9472" width="11.42578125" style="2"/>
    <col min="9473" max="9473" width="5.85546875" style="2" customWidth="1"/>
    <col min="9474" max="9474" width="11" style="2" customWidth="1"/>
    <col min="9475" max="9475" width="19.5703125" style="2" customWidth="1"/>
    <col min="9476" max="9476" width="12.85546875" style="2" customWidth="1"/>
    <col min="9477" max="9478" width="17.5703125" style="2" customWidth="1"/>
    <col min="9479" max="9479" width="19.42578125" style="2" customWidth="1"/>
    <col min="9480" max="9480" width="12.42578125" style="2" customWidth="1"/>
    <col min="9481" max="9481" width="14.42578125" style="2" customWidth="1"/>
    <col min="9482" max="9482" width="19.42578125" style="2" customWidth="1"/>
    <col min="9483" max="9483" width="11.42578125" style="2" customWidth="1"/>
    <col min="9484" max="9484" width="11.85546875" style="2" customWidth="1"/>
    <col min="9485" max="9485" width="10.7109375" style="2" customWidth="1"/>
    <col min="9486" max="9488" width="14.140625" style="2" customWidth="1"/>
    <col min="9489" max="9728" width="11.42578125" style="2"/>
    <col min="9729" max="9729" width="5.85546875" style="2" customWidth="1"/>
    <col min="9730" max="9730" width="11" style="2" customWidth="1"/>
    <col min="9731" max="9731" width="19.5703125" style="2" customWidth="1"/>
    <col min="9732" max="9732" width="12.85546875" style="2" customWidth="1"/>
    <col min="9733" max="9734" width="17.5703125" style="2" customWidth="1"/>
    <col min="9735" max="9735" width="19.42578125" style="2" customWidth="1"/>
    <col min="9736" max="9736" width="12.42578125" style="2" customWidth="1"/>
    <col min="9737" max="9737" width="14.42578125" style="2" customWidth="1"/>
    <col min="9738" max="9738" width="19.42578125" style="2" customWidth="1"/>
    <col min="9739" max="9739" width="11.42578125" style="2" customWidth="1"/>
    <col min="9740" max="9740" width="11.85546875" style="2" customWidth="1"/>
    <col min="9741" max="9741" width="10.7109375" style="2" customWidth="1"/>
    <col min="9742" max="9744" width="14.140625" style="2" customWidth="1"/>
    <col min="9745" max="9984" width="11.42578125" style="2"/>
    <col min="9985" max="9985" width="5.85546875" style="2" customWidth="1"/>
    <col min="9986" max="9986" width="11" style="2" customWidth="1"/>
    <col min="9987" max="9987" width="19.5703125" style="2" customWidth="1"/>
    <col min="9988" max="9988" width="12.85546875" style="2" customWidth="1"/>
    <col min="9989" max="9990" width="17.5703125" style="2" customWidth="1"/>
    <col min="9991" max="9991" width="19.42578125" style="2" customWidth="1"/>
    <col min="9992" max="9992" width="12.42578125" style="2" customWidth="1"/>
    <col min="9993" max="9993" width="14.42578125" style="2" customWidth="1"/>
    <col min="9994" max="9994" width="19.42578125" style="2" customWidth="1"/>
    <col min="9995" max="9995" width="11.42578125" style="2" customWidth="1"/>
    <col min="9996" max="9996" width="11.85546875" style="2" customWidth="1"/>
    <col min="9997" max="9997" width="10.7109375" style="2" customWidth="1"/>
    <col min="9998" max="10000" width="14.140625" style="2" customWidth="1"/>
    <col min="10001" max="10240" width="11.42578125" style="2"/>
    <col min="10241" max="10241" width="5.85546875" style="2" customWidth="1"/>
    <col min="10242" max="10242" width="11" style="2" customWidth="1"/>
    <col min="10243" max="10243" width="19.5703125" style="2" customWidth="1"/>
    <col min="10244" max="10244" width="12.85546875" style="2" customWidth="1"/>
    <col min="10245" max="10246" width="17.5703125" style="2" customWidth="1"/>
    <col min="10247" max="10247" width="19.42578125" style="2" customWidth="1"/>
    <col min="10248" max="10248" width="12.42578125" style="2" customWidth="1"/>
    <col min="10249" max="10249" width="14.42578125" style="2" customWidth="1"/>
    <col min="10250" max="10250" width="19.42578125" style="2" customWidth="1"/>
    <col min="10251" max="10251" width="11.42578125" style="2" customWidth="1"/>
    <col min="10252" max="10252" width="11.85546875" style="2" customWidth="1"/>
    <col min="10253" max="10253" width="10.7109375" style="2" customWidth="1"/>
    <col min="10254" max="10256" width="14.140625" style="2" customWidth="1"/>
    <col min="10257" max="10496" width="11.42578125" style="2"/>
    <col min="10497" max="10497" width="5.85546875" style="2" customWidth="1"/>
    <col min="10498" max="10498" width="11" style="2" customWidth="1"/>
    <col min="10499" max="10499" width="19.5703125" style="2" customWidth="1"/>
    <col min="10500" max="10500" width="12.85546875" style="2" customWidth="1"/>
    <col min="10501" max="10502" width="17.5703125" style="2" customWidth="1"/>
    <col min="10503" max="10503" width="19.42578125" style="2" customWidth="1"/>
    <col min="10504" max="10504" width="12.42578125" style="2" customWidth="1"/>
    <col min="10505" max="10505" width="14.42578125" style="2" customWidth="1"/>
    <col min="10506" max="10506" width="19.42578125" style="2" customWidth="1"/>
    <col min="10507" max="10507" width="11.42578125" style="2" customWidth="1"/>
    <col min="10508" max="10508" width="11.85546875" style="2" customWidth="1"/>
    <col min="10509" max="10509" width="10.7109375" style="2" customWidth="1"/>
    <col min="10510" max="10512" width="14.140625" style="2" customWidth="1"/>
    <col min="10513" max="10752" width="11.42578125" style="2"/>
    <col min="10753" max="10753" width="5.85546875" style="2" customWidth="1"/>
    <col min="10754" max="10754" width="11" style="2" customWidth="1"/>
    <col min="10755" max="10755" width="19.5703125" style="2" customWidth="1"/>
    <col min="10756" max="10756" width="12.85546875" style="2" customWidth="1"/>
    <col min="10757" max="10758" width="17.5703125" style="2" customWidth="1"/>
    <col min="10759" max="10759" width="19.42578125" style="2" customWidth="1"/>
    <col min="10760" max="10760" width="12.42578125" style="2" customWidth="1"/>
    <col min="10761" max="10761" width="14.42578125" style="2" customWidth="1"/>
    <col min="10762" max="10762" width="19.42578125" style="2" customWidth="1"/>
    <col min="10763" max="10763" width="11.42578125" style="2" customWidth="1"/>
    <col min="10764" max="10764" width="11.85546875" style="2" customWidth="1"/>
    <col min="10765" max="10765" width="10.7109375" style="2" customWidth="1"/>
    <col min="10766" max="10768" width="14.140625" style="2" customWidth="1"/>
    <col min="10769" max="11008" width="11.42578125" style="2"/>
    <col min="11009" max="11009" width="5.85546875" style="2" customWidth="1"/>
    <col min="11010" max="11010" width="11" style="2" customWidth="1"/>
    <col min="11011" max="11011" width="19.5703125" style="2" customWidth="1"/>
    <col min="11012" max="11012" width="12.85546875" style="2" customWidth="1"/>
    <col min="11013" max="11014" width="17.5703125" style="2" customWidth="1"/>
    <col min="11015" max="11015" width="19.42578125" style="2" customWidth="1"/>
    <col min="11016" max="11016" width="12.42578125" style="2" customWidth="1"/>
    <col min="11017" max="11017" width="14.42578125" style="2" customWidth="1"/>
    <col min="11018" max="11018" width="19.42578125" style="2" customWidth="1"/>
    <col min="11019" max="11019" width="11.42578125" style="2" customWidth="1"/>
    <col min="11020" max="11020" width="11.85546875" style="2" customWidth="1"/>
    <col min="11021" max="11021" width="10.7109375" style="2" customWidth="1"/>
    <col min="11022" max="11024" width="14.140625" style="2" customWidth="1"/>
    <col min="11025" max="11264" width="11.42578125" style="2"/>
    <col min="11265" max="11265" width="5.85546875" style="2" customWidth="1"/>
    <col min="11266" max="11266" width="11" style="2" customWidth="1"/>
    <col min="11267" max="11267" width="19.5703125" style="2" customWidth="1"/>
    <col min="11268" max="11268" width="12.85546875" style="2" customWidth="1"/>
    <col min="11269" max="11270" width="17.5703125" style="2" customWidth="1"/>
    <col min="11271" max="11271" width="19.42578125" style="2" customWidth="1"/>
    <col min="11272" max="11272" width="12.42578125" style="2" customWidth="1"/>
    <col min="11273" max="11273" width="14.42578125" style="2" customWidth="1"/>
    <col min="11274" max="11274" width="19.42578125" style="2" customWidth="1"/>
    <col min="11275" max="11275" width="11.42578125" style="2" customWidth="1"/>
    <col min="11276" max="11276" width="11.85546875" style="2" customWidth="1"/>
    <col min="11277" max="11277" width="10.7109375" style="2" customWidth="1"/>
    <col min="11278" max="11280" width="14.140625" style="2" customWidth="1"/>
    <col min="11281" max="11520" width="11.42578125" style="2"/>
    <col min="11521" max="11521" width="5.85546875" style="2" customWidth="1"/>
    <col min="11522" max="11522" width="11" style="2" customWidth="1"/>
    <col min="11523" max="11523" width="19.5703125" style="2" customWidth="1"/>
    <col min="11524" max="11524" width="12.85546875" style="2" customWidth="1"/>
    <col min="11525" max="11526" width="17.5703125" style="2" customWidth="1"/>
    <col min="11527" max="11527" width="19.42578125" style="2" customWidth="1"/>
    <col min="11528" max="11528" width="12.42578125" style="2" customWidth="1"/>
    <col min="11529" max="11529" width="14.42578125" style="2" customWidth="1"/>
    <col min="11530" max="11530" width="19.42578125" style="2" customWidth="1"/>
    <col min="11531" max="11531" width="11.42578125" style="2" customWidth="1"/>
    <col min="11532" max="11532" width="11.85546875" style="2" customWidth="1"/>
    <col min="11533" max="11533" width="10.7109375" style="2" customWidth="1"/>
    <col min="11534" max="11536" width="14.140625" style="2" customWidth="1"/>
    <col min="11537" max="11776" width="11.42578125" style="2"/>
    <col min="11777" max="11777" width="5.85546875" style="2" customWidth="1"/>
    <col min="11778" max="11778" width="11" style="2" customWidth="1"/>
    <col min="11779" max="11779" width="19.5703125" style="2" customWidth="1"/>
    <col min="11780" max="11780" width="12.85546875" style="2" customWidth="1"/>
    <col min="11781" max="11782" width="17.5703125" style="2" customWidth="1"/>
    <col min="11783" max="11783" width="19.42578125" style="2" customWidth="1"/>
    <col min="11784" max="11784" width="12.42578125" style="2" customWidth="1"/>
    <col min="11785" max="11785" width="14.42578125" style="2" customWidth="1"/>
    <col min="11786" max="11786" width="19.42578125" style="2" customWidth="1"/>
    <col min="11787" max="11787" width="11.42578125" style="2" customWidth="1"/>
    <col min="11788" max="11788" width="11.85546875" style="2" customWidth="1"/>
    <col min="11789" max="11789" width="10.7109375" style="2" customWidth="1"/>
    <col min="11790" max="11792" width="14.140625" style="2" customWidth="1"/>
    <col min="11793" max="12032" width="11.42578125" style="2"/>
    <col min="12033" max="12033" width="5.85546875" style="2" customWidth="1"/>
    <col min="12034" max="12034" width="11" style="2" customWidth="1"/>
    <col min="12035" max="12035" width="19.5703125" style="2" customWidth="1"/>
    <col min="12036" max="12036" width="12.85546875" style="2" customWidth="1"/>
    <col min="12037" max="12038" width="17.5703125" style="2" customWidth="1"/>
    <col min="12039" max="12039" width="19.42578125" style="2" customWidth="1"/>
    <col min="12040" max="12040" width="12.42578125" style="2" customWidth="1"/>
    <col min="12041" max="12041" width="14.42578125" style="2" customWidth="1"/>
    <col min="12042" max="12042" width="19.42578125" style="2" customWidth="1"/>
    <col min="12043" max="12043" width="11.42578125" style="2" customWidth="1"/>
    <col min="12044" max="12044" width="11.85546875" style="2" customWidth="1"/>
    <col min="12045" max="12045" width="10.7109375" style="2" customWidth="1"/>
    <col min="12046" max="12048" width="14.140625" style="2" customWidth="1"/>
    <col min="12049" max="12288" width="11.42578125" style="2"/>
    <col min="12289" max="12289" width="5.85546875" style="2" customWidth="1"/>
    <col min="12290" max="12290" width="11" style="2" customWidth="1"/>
    <col min="12291" max="12291" width="19.5703125" style="2" customWidth="1"/>
    <col min="12292" max="12292" width="12.85546875" style="2" customWidth="1"/>
    <col min="12293" max="12294" width="17.5703125" style="2" customWidth="1"/>
    <col min="12295" max="12295" width="19.42578125" style="2" customWidth="1"/>
    <col min="12296" max="12296" width="12.42578125" style="2" customWidth="1"/>
    <col min="12297" max="12297" width="14.42578125" style="2" customWidth="1"/>
    <col min="12298" max="12298" width="19.42578125" style="2" customWidth="1"/>
    <col min="12299" max="12299" width="11.42578125" style="2" customWidth="1"/>
    <col min="12300" max="12300" width="11.85546875" style="2" customWidth="1"/>
    <col min="12301" max="12301" width="10.7109375" style="2" customWidth="1"/>
    <col min="12302" max="12304" width="14.140625" style="2" customWidth="1"/>
    <col min="12305" max="12544" width="11.42578125" style="2"/>
    <col min="12545" max="12545" width="5.85546875" style="2" customWidth="1"/>
    <col min="12546" max="12546" width="11" style="2" customWidth="1"/>
    <col min="12547" max="12547" width="19.5703125" style="2" customWidth="1"/>
    <col min="12548" max="12548" width="12.85546875" style="2" customWidth="1"/>
    <col min="12549" max="12550" width="17.5703125" style="2" customWidth="1"/>
    <col min="12551" max="12551" width="19.42578125" style="2" customWidth="1"/>
    <col min="12552" max="12552" width="12.42578125" style="2" customWidth="1"/>
    <col min="12553" max="12553" width="14.42578125" style="2" customWidth="1"/>
    <col min="12554" max="12554" width="19.42578125" style="2" customWidth="1"/>
    <col min="12555" max="12555" width="11.42578125" style="2" customWidth="1"/>
    <col min="12556" max="12556" width="11.85546875" style="2" customWidth="1"/>
    <col min="12557" max="12557" width="10.7109375" style="2" customWidth="1"/>
    <col min="12558" max="12560" width="14.140625" style="2" customWidth="1"/>
    <col min="12561" max="12800" width="11.42578125" style="2"/>
    <col min="12801" max="12801" width="5.85546875" style="2" customWidth="1"/>
    <col min="12802" max="12802" width="11" style="2" customWidth="1"/>
    <col min="12803" max="12803" width="19.5703125" style="2" customWidth="1"/>
    <col min="12804" max="12804" width="12.85546875" style="2" customWidth="1"/>
    <col min="12805" max="12806" width="17.5703125" style="2" customWidth="1"/>
    <col min="12807" max="12807" width="19.42578125" style="2" customWidth="1"/>
    <col min="12808" max="12808" width="12.42578125" style="2" customWidth="1"/>
    <col min="12809" max="12809" width="14.42578125" style="2" customWidth="1"/>
    <col min="12810" max="12810" width="19.42578125" style="2" customWidth="1"/>
    <col min="12811" max="12811" width="11.42578125" style="2" customWidth="1"/>
    <col min="12812" max="12812" width="11.85546875" style="2" customWidth="1"/>
    <col min="12813" max="12813" width="10.7109375" style="2" customWidth="1"/>
    <col min="12814" max="12816" width="14.140625" style="2" customWidth="1"/>
    <col min="12817" max="13056" width="11.42578125" style="2"/>
    <col min="13057" max="13057" width="5.85546875" style="2" customWidth="1"/>
    <col min="13058" max="13058" width="11" style="2" customWidth="1"/>
    <col min="13059" max="13059" width="19.5703125" style="2" customWidth="1"/>
    <col min="13060" max="13060" width="12.85546875" style="2" customWidth="1"/>
    <col min="13061" max="13062" width="17.5703125" style="2" customWidth="1"/>
    <col min="13063" max="13063" width="19.42578125" style="2" customWidth="1"/>
    <col min="13064" max="13064" width="12.42578125" style="2" customWidth="1"/>
    <col min="13065" max="13065" width="14.42578125" style="2" customWidth="1"/>
    <col min="13066" max="13066" width="19.42578125" style="2" customWidth="1"/>
    <col min="13067" max="13067" width="11.42578125" style="2" customWidth="1"/>
    <col min="13068" max="13068" width="11.85546875" style="2" customWidth="1"/>
    <col min="13069" max="13069" width="10.7109375" style="2" customWidth="1"/>
    <col min="13070" max="13072" width="14.140625" style="2" customWidth="1"/>
    <col min="13073" max="13312" width="11.42578125" style="2"/>
    <col min="13313" max="13313" width="5.85546875" style="2" customWidth="1"/>
    <col min="13314" max="13314" width="11" style="2" customWidth="1"/>
    <col min="13315" max="13315" width="19.5703125" style="2" customWidth="1"/>
    <col min="13316" max="13316" width="12.85546875" style="2" customWidth="1"/>
    <col min="13317" max="13318" width="17.5703125" style="2" customWidth="1"/>
    <col min="13319" max="13319" width="19.42578125" style="2" customWidth="1"/>
    <col min="13320" max="13320" width="12.42578125" style="2" customWidth="1"/>
    <col min="13321" max="13321" width="14.42578125" style="2" customWidth="1"/>
    <col min="13322" max="13322" width="19.42578125" style="2" customWidth="1"/>
    <col min="13323" max="13323" width="11.42578125" style="2" customWidth="1"/>
    <col min="13324" max="13324" width="11.85546875" style="2" customWidth="1"/>
    <col min="13325" max="13325" width="10.7109375" style="2" customWidth="1"/>
    <col min="13326" max="13328" width="14.140625" style="2" customWidth="1"/>
    <col min="13329" max="13568" width="11.42578125" style="2"/>
    <col min="13569" max="13569" width="5.85546875" style="2" customWidth="1"/>
    <col min="13570" max="13570" width="11" style="2" customWidth="1"/>
    <col min="13571" max="13571" width="19.5703125" style="2" customWidth="1"/>
    <col min="13572" max="13572" width="12.85546875" style="2" customWidth="1"/>
    <col min="13573" max="13574" width="17.5703125" style="2" customWidth="1"/>
    <col min="13575" max="13575" width="19.42578125" style="2" customWidth="1"/>
    <col min="13576" max="13576" width="12.42578125" style="2" customWidth="1"/>
    <col min="13577" max="13577" width="14.42578125" style="2" customWidth="1"/>
    <col min="13578" max="13578" width="19.42578125" style="2" customWidth="1"/>
    <col min="13579" max="13579" width="11.42578125" style="2" customWidth="1"/>
    <col min="13580" max="13580" width="11.85546875" style="2" customWidth="1"/>
    <col min="13581" max="13581" width="10.7109375" style="2" customWidth="1"/>
    <col min="13582" max="13584" width="14.140625" style="2" customWidth="1"/>
    <col min="13585" max="13824" width="11.42578125" style="2"/>
    <col min="13825" max="13825" width="5.85546875" style="2" customWidth="1"/>
    <col min="13826" max="13826" width="11" style="2" customWidth="1"/>
    <col min="13827" max="13827" width="19.5703125" style="2" customWidth="1"/>
    <col min="13828" max="13828" width="12.85546875" style="2" customWidth="1"/>
    <col min="13829" max="13830" width="17.5703125" style="2" customWidth="1"/>
    <col min="13831" max="13831" width="19.42578125" style="2" customWidth="1"/>
    <col min="13832" max="13832" width="12.42578125" style="2" customWidth="1"/>
    <col min="13833" max="13833" width="14.42578125" style="2" customWidth="1"/>
    <col min="13834" max="13834" width="19.42578125" style="2" customWidth="1"/>
    <col min="13835" max="13835" width="11.42578125" style="2" customWidth="1"/>
    <col min="13836" max="13836" width="11.85546875" style="2" customWidth="1"/>
    <col min="13837" max="13837" width="10.7109375" style="2" customWidth="1"/>
    <col min="13838" max="13840" width="14.140625" style="2" customWidth="1"/>
    <col min="13841" max="14080" width="11.42578125" style="2"/>
    <col min="14081" max="14081" width="5.85546875" style="2" customWidth="1"/>
    <col min="14082" max="14082" width="11" style="2" customWidth="1"/>
    <col min="14083" max="14083" width="19.5703125" style="2" customWidth="1"/>
    <col min="14084" max="14084" width="12.85546875" style="2" customWidth="1"/>
    <col min="14085" max="14086" width="17.5703125" style="2" customWidth="1"/>
    <col min="14087" max="14087" width="19.42578125" style="2" customWidth="1"/>
    <col min="14088" max="14088" width="12.42578125" style="2" customWidth="1"/>
    <col min="14089" max="14089" width="14.42578125" style="2" customWidth="1"/>
    <col min="14090" max="14090" width="19.42578125" style="2" customWidth="1"/>
    <col min="14091" max="14091" width="11.42578125" style="2" customWidth="1"/>
    <col min="14092" max="14092" width="11.85546875" style="2" customWidth="1"/>
    <col min="14093" max="14093" width="10.7109375" style="2" customWidth="1"/>
    <col min="14094" max="14096" width="14.140625" style="2" customWidth="1"/>
    <col min="14097" max="14336" width="11.42578125" style="2"/>
    <col min="14337" max="14337" width="5.85546875" style="2" customWidth="1"/>
    <col min="14338" max="14338" width="11" style="2" customWidth="1"/>
    <col min="14339" max="14339" width="19.5703125" style="2" customWidth="1"/>
    <col min="14340" max="14340" width="12.85546875" style="2" customWidth="1"/>
    <col min="14341" max="14342" width="17.5703125" style="2" customWidth="1"/>
    <col min="14343" max="14343" width="19.42578125" style="2" customWidth="1"/>
    <col min="14344" max="14344" width="12.42578125" style="2" customWidth="1"/>
    <col min="14345" max="14345" width="14.42578125" style="2" customWidth="1"/>
    <col min="14346" max="14346" width="19.42578125" style="2" customWidth="1"/>
    <col min="14347" max="14347" width="11.42578125" style="2" customWidth="1"/>
    <col min="14348" max="14348" width="11.85546875" style="2" customWidth="1"/>
    <col min="14349" max="14349" width="10.7109375" style="2" customWidth="1"/>
    <col min="14350" max="14352" width="14.140625" style="2" customWidth="1"/>
    <col min="14353" max="14592" width="11.42578125" style="2"/>
    <col min="14593" max="14593" width="5.85546875" style="2" customWidth="1"/>
    <col min="14594" max="14594" width="11" style="2" customWidth="1"/>
    <col min="14595" max="14595" width="19.5703125" style="2" customWidth="1"/>
    <col min="14596" max="14596" width="12.85546875" style="2" customWidth="1"/>
    <col min="14597" max="14598" width="17.5703125" style="2" customWidth="1"/>
    <col min="14599" max="14599" width="19.42578125" style="2" customWidth="1"/>
    <col min="14600" max="14600" width="12.42578125" style="2" customWidth="1"/>
    <col min="14601" max="14601" width="14.42578125" style="2" customWidth="1"/>
    <col min="14602" max="14602" width="19.42578125" style="2" customWidth="1"/>
    <col min="14603" max="14603" width="11.42578125" style="2" customWidth="1"/>
    <col min="14604" max="14604" width="11.85546875" style="2" customWidth="1"/>
    <col min="14605" max="14605" width="10.7109375" style="2" customWidth="1"/>
    <col min="14606" max="14608" width="14.140625" style="2" customWidth="1"/>
    <col min="14609" max="14848" width="11.42578125" style="2"/>
    <col min="14849" max="14849" width="5.85546875" style="2" customWidth="1"/>
    <col min="14850" max="14850" width="11" style="2" customWidth="1"/>
    <col min="14851" max="14851" width="19.5703125" style="2" customWidth="1"/>
    <col min="14852" max="14852" width="12.85546875" style="2" customWidth="1"/>
    <col min="14853" max="14854" width="17.5703125" style="2" customWidth="1"/>
    <col min="14855" max="14855" width="19.42578125" style="2" customWidth="1"/>
    <col min="14856" max="14856" width="12.42578125" style="2" customWidth="1"/>
    <col min="14857" max="14857" width="14.42578125" style="2" customWidth="1"/>
    <col min="14858" max="14858" width="19.42578125" style="2" customWidth="1"/>
    <col min="14859" max="14859" width="11.42578125" style="2" customWidth="1"/>
    <col min="14860" max="14860" width="11.85546875" style="2" customWidth="1"/>
    <col min="14861" max="14861" width="10.7109375" style="2" customWidth="1"/>
    <col min="14862" max="14864" width="14.140625" style="2" customWidth="1"/>
    <col min="14865" max="15104" width="11.42578125" style="2"/>
    <col min="15105" max="15105" width="5.85546875" style="2" customWidth="1"/>
    <col min="15106" max="15106" width="11" style="2" customWidth="1"/>
    <col min="15107" max="15107" width="19.5703125" style="2" customWidth="1"/>
    <col min="15108" max="15108" width="12.85546875" style="2" customWidth="1"/>
    <col min="15109" max="15110" width="17.5703125" style="2" customWidth="1"/>
    <col min="15111" max="15111" width="19.42578125" style="2" customWidth="1"/>
    <col min="15112" max="15112" width="12.42578125" style="2" customWidth="1"/>
    <col min="15113" max="15113" width="14.42578125" style="2" customWidth="1"/>
    <col min="15114" max="15114" width="19.42578125" style="2" customWidth="1"/>
    <col min="15115" max="15115" width="11.42578125" style="2" customWidth="1"/>
    <col min="15116" max="15116" width="11.85546875" style="2" customWidth="1"/>
    <col min="15117" max="15117" width="10.7109375" style="2" customWidth="1"/>
    <col min="15118" max="15120" width="14.140625" style="2" customWidth="1"/>
    <col min="15121" max="15360" width="11.42578125" style="2"/>
    <col min="15361" max="15361" width="5.85546875" style="2" customWidth="1"/>
    <col min="15362" max="15362" width="11" style="2" customWidth="1"/>
    <col min="15363" max="15363" width="19.5703125" style="2" customWidth="1"/>
    <col min="15364" max="15364" width="12.85546875" style="2" customWidth="1"/>
    <col min="15365" max="15366" width="17.5703125" style="2" customWidth="1"/>
    <col min="15367" max="15367" width="19.42578125" style="2" customWidth="1"/>
    <col min="15368" max="15368" width="12.42578125" style="2" customWidth="1"/>
    <col min="15369" max="15369" width="14.42578125" style="2" customWidth="1"/>
    <col min="15370" max="15370" width="19.42578125" style="2" customWidth="1"/>
    <col min="15371" max="15371" width="11.42578125" style="2" customWidth="1"/>
    <col min="15372" max="15372" width="11.85546875" style="2" customWidth="1"/>
    <col min="15373" max="15373" width="10.7109375" style="2" customWidth="1"/>
    <col min="15374" max="15376" width="14.140625" style="2" customWidth="1"/>
    <col min="15377" max="15616" width="11.42578125" style="2"/>
    <col min="15617" max="15617" width="5.85546875" style="2" customWidth="1"/>
    <col min="15618" max="15618" width="11" style="2" customWidth="1"/>
    <col min="15619" max="15619" width="19.5703125" style="2" customWidth="1"/>
    <col min="15620" max="15620" width="12.85546875" style="2" customWidth="1"/>
    <col min="15621" max="15622" width="17.5703125" style="2" customWidth="1"/>
    <col min="15623" max="15623" width="19.42578125" style="2" customWidth="1"/>
    <col min="15624" max="15624" width="12.42578125" style="2" customWidth="1"/>
    <col min="15625" max="15625" width="14.42578125" style="2" customWidth="1"/>
    <col min="15626" max="15626" width="19.42578125" style="2" customWidth="1"/>
    <col min="15627" max="15627" width="11.42578125" style="2" customWidth="1"/>
    <col min="15628" max="15628" width="11.85546875" style="2" customWidth="1"/>
    <col min="15629" max="15629" width="10.7109375" style="2" customWidth="1"/>
    <col min="15630" max="15632" width="14.140625" style="2" customWidth="1"/>
    <col min="15633" max="15872" width="11.42578125" style="2"/>
    <col min="15873" max="15873" width="5.85546875" style="2" customWidth="1"/>
    <col min="15874" max="15874" width="11" style="2" customWidth="1"/>
    <col min="15875" max="15875" width="19.5703125" style="2" customWidth="1"/>
    <col min="15876" max="15876" width="12.85546875" style="2" customWidth="1"/>
    <col min="15877" max="15878" width="17.5703125" style="2" customWidth="1"/>
    <col min="15879" max="15879" width="19.42578125" style="2" customWidth="1"/>
    <col min="15880" max="15880" width="12.42578125" style="2" customWidth="1"/>
    <col min="15881" max="15881" width="14.42578125" style="2" customWidth="1"/>
    <col min="15882" max="15882" width="19.42578125" style="2" customWidth="1"/>
    <col min="15883" max="15883" width="11.42578125" style="2" customWidth="1"/>
    <col min="15884" max="15884" width="11.85546875" style="2" customWidth="1"/>
    <col min="15885" max="15885" width="10.7109375" style="2" customWidth="1"/>
    <col min="15886" max="15888" width="14.140625" style="2" customWidth="1"/>
    <col min="15889" max="16128" width="11.42578125" style="2"/>
    <col min="16129" max="16129" width="5.85546875" style="2" customWidth="1"/>
    <col min="16130" max="16130" width="11" style="2" customWidth="1"/>
    <col min="16131" max="16131" width="19.5703125" style="2" customWidth="1"/>
    <col min="16132" max="16132" width="12.85546875" style="2" customWidth="1"/>
    <col min="16133" max="16134" width="17.5703125" style="2" customWidth="1"/>
    <col min="16135" max="16135" width="19.42578125" style="2" customWidth="1"/>
    <col min="16136" max="16136" width="12.42578125" style="2" customWidth="1"/>
    <col min="16137" max="16137" width="14.42578125" style="2" customWidth="1"/>
    <col min="16138" max="16138" width="19.42578125" style="2" customWidth="1"/>
    <col min="16139" max="16139" width="11.42578125" style="2" customWidth="1"/>
    <col min="16140" max="16140" width="11.85546875" style="2" customWidth="1"/>
    <col min="16141" max="16141" width="10.7109375" style="2" customWidth="1"/>
    <col min="16142" max="16144" width="14.140625" style="2" customWidth="1"/>
    <col min="16145" max="16384" width="11.42578125" style="2"/>
  </cols>
  <sheetData>
    <row r="4" spans="1:16" ht="15.75" customHeight="1" x14ac:dyDescent="0.25">
      <c r="A4" s="1" t="s">
        <v>0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P4" s="3"/>
    </row>
    <row r="5" spans="1:16" ht="15.75" customHeight="1" x14ac:dyDescent="0.2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</row>
    <row r="6" spans="1:16" ht="15.75" customHeight="1" x14ac:dyDescent="0.25">
      <c r="A6" s="5" t="s">
        <v>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P6" s="6"/>
    </row>
    <row r="7" spans="1:16" ht="15.75" customHeight="1" x14ac:dyDescent="0.2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P7" s="8"/>
    </row>
    <row r="8" spans="1:16" ht="15.75" customHeight="1" x14ac:dyDescent="0.25">
      <c r="A8" s="9" t="s">
        <v>2</v>
      </c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8"/>
      <c r="P8" s="8"/>
    </row>
    <row r="9" spans="1:16" ht="15.75" customHeight="1" x14ac:dyDescent="0.25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</row>
    <row r="10" spans="1:16" ht="15.75" customHeight="1" x14ac:dyDescent="0.25">
      <c r="A10" s="11"/>
      <c r="B10" s="11"/>
      <c r="C10" s="11"/>
      <c r="D10" s="11"/>
      <c r="E10" s="11"/>
      <c r="F10" s="11"/>
      <c r="G10" s="11"/>
      <c r="H10" s="11"/>
      <c r="J10" s="11"/>
      <c r="K10" s="11"/>
      <c r="L10" s="12" t="s">
        <v>3</v>
      </c>
      <c r="M10" s="12"/>
      <c r="N10" s="12"/>
    </row>
    <row r="11" spans="1:16" ht="15.75" customHeight="1" x14ac:dyDescent="0.2"/>
    <row r="12" spans="1:16" s="16" customFormat="1" ht="15.75" customHeight="1" x14ac:dyDescent="0.15">
      <c r="A12" s="13" t="s">
        <v>4</v>
      </c>
      <c r="B12" s="13" t="s">
        <v>5</v>
      </c>
      <c r="C12" s="14" t="s">
        <v>6</v>
      </c>
      <c r="D12" s="14" t="s">
        <v>7</v>
      </c>
      <c r="E12" s="15" t="s">
        <v>8</v>
      </c>
      <c r="F12" s="14" t="s">
        <v>9</v>
      </c>
      <c r="G12" s="13" t="s">
        <v>10</v>
      </c>
      <c r="H12" s="13" t="s">
        <v>11</v>
      </c>
      <c r="I12" s="13" t="s">
        <v>12</v>
      </c>
      <c r="J12" s="13" t="s">
        <v>13</v>
      </c>
      <c r="K12" s="15" t="s">
        <v>14</v>
      </c>
      <c r="L12" s="15" t="s">
        <v>15</v>
      </c>
      <c r="M12" s="13" t="s">
        <v>16</v>
      </c>
      <c r="N12" s="13" t="s">
        <v>17</v>
      </c>
      <c r="O12" s="13" t="s">
        <v>18</v>
      </c>
      <c r="P12" s="13" t="s">
        <v>19</v>
      </c>
    </row>
    <row r="13" spans="1:16" s="16" customFormat="1" ht="27" customHeight="1" x14ac:dyDescent="0.15">
      <c r="A13" s="13"/>
      <c r="B13" s="13"/>
      <c r="C13" s="14"/>
      <c r="D13" s="14"/>
      <c r="E13" s="17"/>
      <c r="F13" s="14"/>
      <c r="G13" s="13"/>
      <c r="H13" s="13"/>
      <c r="I13" s="13"/>
      <c r="J13" s="13"/>
      <c r="K13" s="17"/>
      <c r="L13" s="17"/>
      <c r="M13" s="13"/>
      <c r="N13" s="13"/>
      <c r="O13" s="13"/>
      <c r="P13" s="13"/>
    </row>
    <row r="14" spans="1:16" s="22" customFormat="1" ht="15.75" customHeight="1" x14ac:dyDescent="0.25">
      <c r="A14" s="18">
        <v>1</v>
      </c>
      <c r="B14" s="18" t="s">
        <v>20</v>
      </c>
      <c r="C14" s="19" t="s">
        <v>21</v>
      </c>
      <c r="D14" s="19" t="s">
        <v>22</v>
      </c>
      <c r="E14" s="19" t="s">
        <v>23</v>
      </c>
      <c r="F14" s="19" t="s">
        <v>24</v>
      </c>
      <c r="G14" s="20">
        <f>6925*2</f>
        <v>13850</v>
      </c>
      <c r="H14" s="20">
        <v>1000</v>
      </c>
      <c r="I14" s="20">
        <v>0</v>
      </c>
      <c r="J14" s="20">
        <f>+G14+H14+I14</f>
        <v>14850</v>
      </c>
      <c r="K14" s="20">
        <f>924.63*2</f>
        <v>1849.26</v>
      </c>
      <c r="L14" s="20">
        <v>0</v>
      </c>
      <c r="M14" s="20">
        <f>+J14-K14-L14</f>
        <v>13000.74</v>
      </c>
      <c r="N14" s="20">
        <f>+J14*2</f>
        <v>29700</v>
      </c>
      <c r="O14" s="21"/>
      <c r="P14" s="21"/>
    </row>
    <row r="15" spans="1:16" s="22" customFormat="1" ht="15.75" customHeight="1" x14ac:dyDescent="0.25">
      <c r="A15" s="18">
        <v>2</v>
      </c>
      <c r="B15" s="18" t="s">
        <v>20</v>
      </c>
      <c r="C15" s="19" t="s">
        <v>25</v>
      </c>
      <c r="D15" s="19" t="s">
        <v>26</v>
      </c>
      <c r="E15" s="19" t="s">
        <v>27</v>
      </c>
      <c r="F15" s="19" t="s">
        <v>28</v>
      </c>
      <c r="G15" s="20">
        <f>4413.5*2</f>
        <v>8827</v>
      </c>
      <c r="H15" s="20">
        <v>0</v>
      </c>
      <c r="I15" s="20">
        <v>0</v>
      </c>
      <c r="J15" s="20">
        <f>+G15+H15+I15</f>
        <v>8827</v>
      </c>
      <c r="K15" s="20">
        <f>413.48*2</f>
        <v>826.96</v>
      </c>
      <c r="L15" s="20">
        <v>0</v>
      </c>
      <c r="M15" s="20">
        <f>+J15-K15-L15</f>
        <v>8000.04</v>
      </c>
      <c r="N15" s="20">
        <f>+J15*2</f>
        <v>17654</v>
      </c>
      <c r="O15" s="23"/>
      <c r="P15" s="23"/>
    </row>
    <row r="16" spans="1:16" s="22" customFormat="1" ht="15.75" customHeight="1" x14ac:dyDescent="0.25">
      <c r="A16" s="18">
        <v>3</v>
      </c>
      <c r="B16" s="18" t="s">
        <v>20</v>
      </c>
      <c r="C16" s="19" t="s">
        <v>29</v>
      </c>
      <c r="D16" s="19" t="s">
        <v>30</v>
      </c>
      <c r="E16" s="19" t="s">
        <v>31</v>
      </c>
      <c r="F16" s="19" t="s">
        <v>32</v>
      </c>
      <c r="G16" s="20">
        <f>3083*2</f>
        <v>6166</v>
      </c>
      <c r="H16" s="20">
        <v>0</v>
      </c>
      <c r="I16" s="20">
        <v>0</v>
      </c>
      <c r="J16" s="20">
        <f t="shared" ref="J16:J26" si="0">+G16+H16+I16</f>
        <v>6166</v>
      </c>
      <c r="K16" s="20">
        <f>83*2</f>
        <v>166</v>
      </c>
      <c r="L16" s="20">
        <v>0</v>
      </c>
      <c r="M16" s="20">
        <f t="shared" ref="M16:M26" si="1">+J16-K16-L16</f>
        <v>6000</v>
      </c>
      <c r="N16" s="20">
        <f t="shared" ref="N16:N26" si="2">+J16*2</f>
        <v>12332</v>
      </c>
      <c r="O16" s="23"/>
      <c r="P16" s="23"/>
    </row>
    <row r="17" spans="1:16" s="22" customFormat="1" ht="15.75" customHeight="1" x14ac:dyDescent="0.25">
      <c r="A17" s="18">
        <v>4</v>
      </c>
      <c r="B17" s="18" t="s">
        <v>20</v>
      </c>
      <c r="C17" s="19" t="s">
        <v>33</v>
      </c>
      <c r="D17" s="19" t="s">
        <v>34</v>
      </c>
      <c r="E17" s="19" t="s">
        <v>35</v>
      </c>
      <c r="F17" s="19" t="s">
        <v>36</v>
      </c>
      <c r="G17" s="24">
        <f>4413.45*2</f>
        <v>8826.9</v>
      </c>
      <c r="H17" s="20">
        <v>0</v>
      </c>
      <c r="I17" s="20">
        <v>0</v>
      </c>
      <c r="J17" s="20">
        <f t="shared" si="0"/>
        <v>8826.9</v>
      </c>
      <c r="K17" s="20">
        <f>413.45*2</f>
        <v>826.9</v>
      </c>
      <c r="L17" s="20">
        <v>0</v>
      </c>
      <c r="M17" s="20">
        <f t="shared" si="1"/>
        <v>8000</v>
      </c>
      <c r="N17" s="20">
        <f t="shared" si="2"/>
        <v>17653.8</v>
      </c>
      <c r="O17" s="23"/>
      <c r="P17" s="23"/>
    </row>
    <row r="18" spans="1:16" s="22" customFormat="1" ht="15.75" customHeight="1" x14ac:dyDescent="0.25">
      <c r="A18" s="18">
        <v>5</v>
      </c>
      <c r="B18" s="18" t="s">
        <v>20</v>
      </c>
      <c r="C18" s="19" t="s">
        <v>37</v>
      </c>
      <c r="D18" s="19" t="s">
        <v>38</v>
      </c>
      <c r="E18" s="19" t="s">
        <v>39</v>
      </c>
      <c r="F18" s="19" t="s">
        <v>40</v>
      </c>
      <c r="G18" s="20">
        <f>2505*2</f>
        <v>5010</v>
      </c>
      <c r="H18" s="20">
        <v>0</v>
      </c>
      <c r="I18" s="20">
        <v>0</v>
      </c>
      <c r="J18" s="20">
        <f t="shared" si="0"/>
        <v>5010</v>
      </c>
      <c r="K18" s="20">
        <f>4.68*2</f>
        <v>9.36</v>
      </c>
      <c r="L18" s="20">
        <v>0</v>
      </c>
      <c r="M18" s="20">
        <f t="shared" si="1"/>
        <v>5000.6400000000003</v>
      </c>
      <c r="N18" s="20">
        <f t="shared" si="2"/>
        <v>10020</v>
      </c>
      <c r="O18" s="21"/>
      <c r="P18" s="21"/>
    </row>
    <row r="19" spans="1:16" s="22" customFormat="1" ht="15.75" customHeight="1" x14ac:dyDescent="0.25">
      <c r="A19" s="18">
        <v>6</v>
      </c>
      <c r="B19" s="18" t="s">
        <v>20</v>
      </c>
      <c r="C19" s="19" t="s">
        <v>41</v>
      </c>
      <c r="D19" s="19" t="s">
        <v>42</v>
      </c>
      <c r="E19" s="19" t="s">
        <v>39</v>
      </c>
      <c r="F19" s="19" t="s">
        <v>43</v>
      </c>
      <c r="G19" s="20">
        <f t="shared" ref="G19:G26" si="3">2505*2</f>
        <v>5010</v>
      </c>
      <c r="H19" s="20">
        <v>0</v>
      </c>
      <c r="I19" s="20">
        <v>0</v>
      </c>
      <c r="J19" s="20">
        <f t="shared" si="0"/>
        <v>5010</v>
      </c>
      <c r="K19" s="20">
        <f t="shared" ref="K19:K26" si="4">4.68*2</f>
        <v>9.36</v>
      </c>
      <c r="L19" s="20">
        <v>0</v>
      </c>
      <c r="M19" s="20">
        <f t="shared" si="1"/>
        <v>5000.6400000000003</v>
      </c>
      <c r="N19" s="20">
        <f t="shared" si="2"/>
        <v>10020</v>
      </c>
      <c r="O19" s="21"/>
      <c r="P19" s="21"/>
    </row>
    <row r="20" spans="1:16" s="22" customFormat="1" ht="15.75" customHeight="1" x14ac:dyDescent="0.25">
      <c r="A20" s="18">
        <v>7</v>
      </c>
      <c r="B20" s="18" t="s">
        <v>20</v>
      </c>
      <c r="C20" s="19" t="s">
        <v>44</v>
      </c>
      <c r="D20" s="19" t="s">
        <v>45</v>
      </c>
      <c r="E20" s="19" t="s">
        <v>39</v>
      </c>
      <c r="F20" s="19" t="s">
        <v>43</v>
      </c>
      <c r="G20" s="20">
        <f t="shared" si="3"/>
        <v>5010</v>
      </c>
      <c r="H20" s="20">
        <v>0</v>
      </c>
      <c r="I20" s="20">
        <v>0</v>
      </c>
      <c r="J20" s="20">
        <f t="shared" si="0"/>
        <v>5010</v>
      </c>
      <c r="K20" s="20">
        <f t="shared" si="4"/>
        <v>9.36</v>
      </c>
      <c r="L20" s="20">
        <v>0</v>
      </c>
      <c r="M20" s="20">
        <f t="shared" si="1"/>
        <v>5000.6400000000003</v>
      </c>
      <c r="N20" s="20">
        <f t="shared" si="2"/>
        <v>10020</v>
      </c>
      <c r="O20" s="21"/>
      <c r="P20" s="21"/>
    </row>
    <row r="21" spans="1:16" s="22" customFormat="1" ht="15.75" customHeight="1" x14ac:dyDescent="0.25">
      <c r="A21" s="18">
        <v>8</v>
      </c>
      <c r="B21" s="18" t="s">
        <v>20</v>
      </c>
      <c r="C21" s="19" t="s">
        <v>46</v>
      </c>
      <c r="D21" s="19" t="s">
        <v>47</v>
      </c>
      <c r="E21" s="19" t="s">
        <v>39</v>
      </c>
      <c r="F21" s="19" t="s">
        <v>43</v>
      </c>
      <c r="G21" s="20">
        <f t="shared" si="3"/>
        <v>5010</v>
      </c>
      <c r="H21" s="20">
        <v>0</v>
      </c>
      <c r="I21" s="20">
        <v>0</v>
      </c>
      <c r="J21" s="20">
        <f t="shared" si="0"/>
        <v>5010</v>
      </c>
      <c r="K21" s="20">
        <f t="shared" si="4"/>
        <v>9.36</v>
      </c>
      <c r="L21" s="20">
        <v>0</v>
      </c>
      <c r="M21" s="20">
        <f t="shared" si="1"/>
        <v>5000.6400000000003</v>
      </c>
      <c r="N21" s="20">
        <f t="shared" si="2"/>
        <v>10020</v>
      </c>
      <c r="O21" s="21"/>
      <c r="P21" s="21"/>
    </row>
    <row r="22" spans="1:16" s="22" customFormat="1" ht="15.75" customHeight="1" x14ac:dyDescent="0.25">
      <c r="A22" s="18">
        <v>9</v>
      </c>
      <c r="B22" s="18" t="s">
        <v>20</v>
      </c>
      <c r="C22" s="19" t="s">
        <v>48</v>
      </c>
      <c r="D22" s="19" t="s">
        <v>49</v>
      </c>
      <c r="E22" s="19" t="s">
        <v>39</v>
      </c>
      <c r="F22" s="19" t="s">
        <v>43</v>
      </c>
      <c r="G22" s="20">
        <f t="shared" si="3"/>
        <v>5010</v>
      </c>
      <c r="H22" s="20">
        <v>0</v>
      </c>
      <c r="I22" s="20">
        <v>0</v>
      </c>
      <c r="J22" s="20">
        <f t="shared" si="0"/>
        <v>5010</v>
      </c>
      <c r="K22" s="20">
        <f t="shared" si="4"/>
        <v>9.36</v>
      </c>
      <c r="L22" s="20">
        <v>0</v>
      </c>
      <c r="M22" s="20">
        <f t="shared" si="1"/>
        <v>5000.6400000000003</v>
      </c>
      <c r="N22" s="20">
        <f t="shared" si="2"/>
        <v>10020</v>
      </c>
      <c r="O22" s="21"/>
      <c r="P22" s="21"/>
    </row>
    <row r="23" spans="1:16" s="22" customFormat="1" ht="15.75" customHeight="1" x14ac:dyDescent="0.25">
      <c r="A23" s="18">
        <v>10</v>
      </c>
      <c r="B23" s="18" t="s">
        <v>20</v>
      </c>
      <c r="C23" s="19" t="s">
        <v>50</v>
      </c>
      <c r="D23" s="19" t="s">
        <v>51</v>
      </c>
      <c r="E23" s="19" t="s">
        <v>35</v>
      </c>
      <c r="F23" s="19" t="s">
        <v>52</v>
      </c>
      <c r="G23" s="20">
        <f t="shared" si="3"/>
        <v>5010</v>
      </c>
      <c r="H23" s="20">
        <v>0</v>
      </c>
      <c r="I23" s="20">
        <v>0</v>
      </c>
      <c r="J23" s="20">
        <f t="shared" si="0"/>
        <v>5010</v>
      </c>
      <c r="K23" s="20">
        <f t="shared" si="4"/>
        <v>9.36</v>
      </c>
      <c r="L23" s="20">
        <v>0</v>
      </c>
      <c r="M23" s="20">
        <f t="shared" si="1"/>
        <v>5000.6400000000003</v>
      </c>
      <c r="N23" s="20">
        <f t="shared" si="2"/>
        <v>10020</v>
      </c>
      <c r="O23" s="21"/>
      <c r="P23" s="21"/>
    </row>
    <row r="24" spans="1:16" s="22" customFormat="1" ht="15.75" customHeight="1" x14ac:dyDescent="0.25">
      <c r="A24" s="18">
        <v>11</v>
      </c>
      <c r="B24" s="18" t="s">
        <v>20</v>
      </c>
      <c r="C24" s="19" t="s">
        <v>53</v>
      </c>
      <c r="D24" s="19" t="s">
        <v>54</v>
      </c>
      <c r="E24" s="19" t="s">
        <v>35</v>
      </c>
      <c r="F24" s="19" t="s">
        <v>55</v>
      </c>
      <c r="G24" s="20">
        <f t="shared" si="3"/>
        <v>5010</v>
      </c>
      <c r="H24" s="20">
        <v>0</v>
      </c>
      <c r="I24" s="20">
        <v>0</v>
      </c>
      <c r="J24" s="20">
        <f t="shared" si="0"/>
        <v>5010</v>
      </c>
      <c r="K24" s="20">
        <f t="shared" si="4"/>
        <v>9.36</v>
      </c>
      <c r="L24" s="20">
        <v>0</v>
      </c>
      <c r="M24" s="20">
        <f t="shared" si="1"/>
        <v>5000.6400000000003</v>
      </c>
      <c r="N24" s="20">
        <f t="shared" si="2"/>
        <v>10020</v>
      </c>
      <c r="O24" s="21"/>
      <c r="P24" s="21"/>
    </row>
    <row r="25" spans="1:16" s="22" customFormat="1" ht="15.75" customHeight="1" x14ac:dyDescent="0.25">
      <c r="A25" s="18">
        <v>12</v>
      </c>
      <c r="B25" s="18" t="s">
        <v>20</v>
      </c>
      <c r="C25" s="19" t="s">
        <v>56</v>
      </c>
      <c r="D25" s="19" t="s">
        <v>57</v>
      </c>
      <c r="E25" s="19" t="s">
        <v>35</v>
      </c>
      <c r="F25" s="19" t="s">
        <v>52</v>
      </c>
      <c r="G25" s="20">
        <f t="shared" si="3"/>
        <v>5010</v>
      </c>
      <c r="H25" s="20">
        <v>0</v>
      </c>
      <c r="I25" s="20">
        <v>0</v>
      </c>
      <c r="J25" s="20">
        <f t="shared" si="0"/>
        <v>5010</v>
      </c>
      <c r="K25" s="20">
        <f t="shared" si="4"/>
        <v>9.36</v>
      </c>
      <c r="L25" s="20">
        <v>0</v>
      </c>
      <c r="M25" s="20">
        <f t="shared" si="1"/>
        <v>5000.6400000000003</v>
      </c>
      <c r="N25" s="20">
        <f t="shared" si="2"/>
        <v>10020</v>
      </c>
      <c r="O25" s="21"/>
      <c r="P25" s="21"/>
    </row>
    <row r="26" spans="1:16" s="22" customFormat="1" ht="15.75" customHeight="1" x14ac:dyDescent="0.25">
      <c r="A26" s="18">
        <v>13</v>
      </c>
      <c r="B26" s="18" t="s">
        <v>20</v>
      </c>
      <c r="C26" s="19" t="s">
        <v>58</v>
      </c>
      <c r="D26" s="19" t="s">
        <v>59</v>
      </c>
      <c r="E26" s="19" t="s">
        <v>39</v>
      </c>
      <c r="F26" s="19" t="s">
        <v>60</v>
      </c>
      <c r="G26" s="20">
        <f t="shared" si="3"/>
        <v>5010</v>
      </c>
      <c r="H26" s="20">
        <v>0</v>
      </c>
      <c r="I26" s="20">
        <v>0</v>
      </c>
      <c r="J26" s="20">
        <f t="shared" si="0"/>
        <v>5010</v>
      </c>
      <c r="K26" s="20">
        <f t="shared" si="4"/>
        <v>9.36</v>
      </c>
      <c r="L26" s="20">
        <v>0</v>
      </c>
      <c r="M26" s="20">
        <f t="shared" si="1"/>
        <v>5000.6400000000003</v>
      </c>
      <c r="N26" s="20">
        <f t="shared" si="2"/>
        <v>10020</v>
      </c>
      <c r="O26" s="21"/>
      <c r="P26" s="21"/>
    </row>
    <row r="27" spans="1:16" s="22" customFormat="1" ht="15.75" customHeight="1" x14ac:dyDescent="0.25">
      <c r="A27" s="18"/>
      <c r="B27" s="18"/>
      <c r="C27" s="19"/>
      <c r="D27" s="19"/>
      <c r="E27" s="19"/>
      <c r="F27" s="19"/>
      <c r="G27" s="20"/>
      <c r="H27" s="20"/>
      <c r="I27" s="20"/>
      <c r="J27" s="20"/>
      <c r="K27" s="20"/>
      <c r="L27" s="20"/>
      <c r="M27" s="20"/>
      <c r="N27" s="20"/>
      <c r="O27" s="21"/>
      <c r="P27" s="21"/>
    </row>
    <row r="28" spans="1:16" s="22" customFormat="1" ht="15.75" customHeight="1" x14ac:dyDescent="0.25">
      <c r="A28" s="25"/>
      <c r="B28" s="25"/>
      <c r="C28" s="25"/>
      <c r="D28" s="25"/>
      <c r="E28" s="25"/>
      <c r="F28" s="25"/>
      <c r="G28" s="26"/>
      <c r="H28" s="26"/>
      <c r="I28" s="26"/>
      <c r="J28" s="26"/>
      <c r="K28" s="26"/>
      <c r="L28" s="26"/>
      <c r="M28" s="26"/>
      <c r="N28" s="26"/>
      <c r="O28" s="21"/>
      <c r="P28" s="21"/>
    </row>
    <row r="29" spans="1:16" s="22" customFormat="1" ht="15.75" customHeight="1" x14ac:dyDescent="0.25">
      <c r="A29" s="21"/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</row>
    <row r="30" spans="1:16" s="22" customFormat="1" ht="15.75" customHeight="1" x14ac:dyDescent="0.25">
      <c r="A30" s="21"/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</row>
    <row r="31" spans="1:16" s="22" customFormat="1" ht="15.75" customHeight="1" x14ac:dyDescent="0.25">
      <c r="A31" s="21"/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</row>
    <row r="32" spans="1:16" s="22" customFormat="1" ht="15.75" customHeight="1" x14ac:dyDescent="0.25">
      <c r="A32" s="27" t="s">
        <v>61</v>
      </c>
      <c r="B32" s="27"/>
      <c r="C32" s="27"/>
      <c r="D32" s="27"/>
      <c r="E32" s="27"/>
      <c r="F32" s="27"/>
      <c r="G32" s="28">
        <f>SUM(G14:G31)</f>
        <v>82759.899999999994</v>
      </c>
      <c r="H32" s="28">
        <f>SUM(H14:H31)</f>
        <v>1000</v>
      </c>
      <c r="I32" s="28">
        <f>SUM(I14:I31)</f>
        <v>0</v>
      </c>
      <c r="J32" s="28">
        <f>SUM(J14:J31)</f>
        <v>83759.899999999994</v>
      </c>
      <c r="K32" s="28"/>
      <c r="L32" s="28"/>
      <c r="M32" s="28"/>
      <c r="N32" s="28">
        <f>SUM(N14:N31)</f>
        <v>167519.79999999999</v>
      </c>
      <c r="O32" s="28">
        <f>SUM(O14:O31)</f>
        <v>0</v>
      </c>
      <c r="P32" s="28">
        <f>SUM(P14:P31)</f>
        <v>0</v>
      </c>
    </row>
    <row r="33" spans="1:16" s="22" customFormat="1" ht="15.75" customHeight="1" x14ac:dyDescent="0.3">
      <c r="O33" s="29"/>
      <c r="P33" s="29"/>
    </row>
    <row r="34" spans="1:16" s="22" customFormat="1" ht="15.75" customHeight="1" x14ac:dyDescent="0.3">
      <c r="A34" s="30"/>
      <c r="B34" s="30"/>
      <c r="C34" s="30"/>
      <c r="D34" s="30"/>
      <c r="E34" s="31"/>
      <c r="F34" s="32"/>
      <c r="G34" s="32"/>
      <c r="H34" s="32"/>
      <c r="I34" s="32"/>
      <c r="J34" s="32"/>
      <c r="K34" s="32"/>
      <c r="L34" s="32"/>
      <c r="M34" s="32"/>
      <c r="N34" s="32"/>
      <c r="O34" s="29"/>
      <c r="P34" s="29"/>
    </row>
    <row r="35" spans="1:16" s="22" customFormat="1" ht="15.75" customHeight="1" x14ac:dyDescent="0.3">
      <c r="A35" s="33"/>
      <c r="B35" s="31"/>
      <c r="C35" s="31"/>
      <c r="D35" s="33"/>
      <c r="E35" s="33"/>
      <c r="F35" s="33"/>
      <c r="G35" s="29"/>
      <c r="H35" s="29"/>
      <c r="I35" s="33"/>
      <c r="J35" s="29"/>
      <c r="K35" s="29"/>
      <c r="L35" s="29"/>
      <c r="M35" s="29"/>
      <c r="N35" s="29"/>
      <c r="P35" s="29"/>
    </row>
    <row r="36" spans="1:16" s="22" customFormat="1" ht="15.75" customHeight="1" x14ac:dyDescent="0.3">
      <c r="A36" s="33"/>
      <c r="B36" s="31"/>
      <c r="C36" s="31"/>
      <c r="D36" s="33"/>
      <c r="E36" s="33"/>
      <c r="F36" s="33"/>
      <c r="G36" s="29"/>
      <c r="H36" s="29"/>
      <c r="I36" s="33"/>
      <c r="J36" s="29"/>
      <c r="K36" s="29"/>
      <c r="L36" s="29"/>
      <c r="M36" s="29"/>
      <c r="N36" s="29"/>
    </row>
    <row r="37" spans="1:16" s="22" customFormat="1" ht="15.75" customHeight="1" x14ac:dyDescent="0.3">
      <c r="A37" s="30"/>
      <c r="B37" s="30"/>
      <c r="C37" s="30"/>
      <c r="D37" s="30"/>
      <c r="E37" s="31"/>
      <c r="F37" s="32"/>
      <c r="G37" s="32"/>
      <c r="H37" s="32"/>
      <c r="I37" s="32"/>
      <c r="J37" s="32"/>
      <c r="K37" s="32"/>
      <c r="L37" s="32"/>
      <c r="M37" s="32"/>
      <c r="N37" s="32"/>
    </row>
    <row r="38" spans="1:16" s="22" customFormat="1" ht="15.75" customHeight="1" x14ac:dyDescent="0.25"/>
    <row r="39" spans="1:16" s="22" customFormat="1" ht="15.75" customHeight="1" x14ac:dyDescent="0.25"/>
    <row r="40" spans="1:16" s="22" customFormat="1" ht="15.75" customHeight="1" x14ac:dyDescent="0.25">
      <c r="A40" s="34" t="s">
        <v>62</v>
      </c>
      <c r="P40" s="35"/>
    </row>
    <row r="41" spans="1:16" s="22" customFormat="1" ht="18" x14ac:dyDescent="0.25">
      <c r="O41" s="35"/>
      <c r="P41" s="35"/>
    </row>
    <row r="42" spans="1:16" ht="15.75" x14ac:dyDescent="0.25">
      <c r="A42" s="1" t="s">
        <v>0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P42" s="3"/>
    </row>
    <row r="43" spans="1:16" ht="15.75" x14ac:dyDescent="0.25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</row>
    <row r="44" spans="1:16" ht="15.75" x14ac:dyDescent="0.25">
      <c r="A44" s="5" t="s">
        <v>63</v>
      </c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P44" s="6"/>
    </row>
    <row r="45" spans="1:16" x14ac:dyDescent="0.2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P45" s="8"/>
    </row>
    <row r="46" spans="1:16" ht="15.75" x14ac:dyDescent="0.25">
      <c r="A46" s="9" t="s">
        <v>2</v>
      </c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8"/>
      <c r="P46" s="8"/>
    </row>
    <row r="47" spans="1:16" ht="15.75" x14ac:dyDescent="0.25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</row>
    <row r="48" spans="1:16" ht="15.75" x14ac:dyDescent="0.25">
      <c r="A48" s="11"/>
      <c r="B48" s="11"/>
      <c r="C48" s="11"/>
      <c r="D48" s="11"/>
      <c r="E48" s="11"/>
      <c r="F48" s="11"/>
      <c r="G48" s="11"/>
      <c r="H48" s="11"/>
      <c r="J48" s="11"/>
      <c r="K48" s="11"/>
      <c r="L48" s="12" t="s">
        <v>3</v>
      </c>
      <c r="M48" s="12"/>
      <c r="N48" s="12"/>
    </row>
    <row r="50" spans="1:16" x14ac:dyDescent="0.2">
      <c r="A50" s="13" t="s">
        <v>4</v>
      </c>
      <c r="B50" s="13" t="s">
        <v>5</v>
      </c>
      <c r="C50" s="14" t="s">
        <v>6</v>
      </c>
      <c r="D50" s="14" t="s">
        <v>7</v>
      </c>
      <c r="E50" s="15" t="s">
        <v>8</v>
      </c>
      <c r="F50" s="14" t="s">
        <v>9</v>
      </c>
      <c r="G50" s="13" t="s">
        <v>10</v>
      </c>
      <c r="H50" s="13" t="s">
        <v>11</v>
      </c>
      <c r="I50" s="13" t="s">
        <v>12</v>
      </c>
      <c r="J50" s="13" t="s">
        <v>13</v>
      </c>
      <c r="K50" s="15" t="s">
        <v>14</v>
      </c>
      <c r="L50" s="15" t="s">
        <v>15</v>
      </c>
      <c r="M50" s="13" t="s">
        <v>16</v>
      </c>
      <c r="N50" s="13" t="s">
        <v>17</v>
      </c>
      <c r="O50" s="13" t="s">
        <v>18</v>
      </c>
      <c r="P50" s="13" t="s">
        <v>19</v>
      </c>
    </row>
    <row r="51" spans="1:16" x14ac:dyDescent="0.2">
      <c r="A51" s="13"/>
      <c r="B51" s="13"/>
      <c r="C51" s="14"/>
      <c r="D51" s="14"/>
      <c r="E51" s="17"/>
      <c r="F51" s="14"/>
      <c r="G51" s="13"/>
      <c r="H51" s="13"/>
      <c r="I51" s="13"/>
      <c r="J51" s="13"/>
      <c r="K51" s="17"/>
      <c r="L51" s="17"/>
      <c r="M51" s="13"/>
      <c r="N51" s="13"/>
      <c r="O51" s="13"/>
      <c r="P51" s="13"/>
    </row>
    <row r="52" spans="1:16" ht="13.5" x14ac:dyDescent="0.25">
      <c r="A52" s="18">
        <v>1</v>
      </c>
      <c r="B52" s="18" t="s">
        <v>20</v>
      </c>
      <c r="C52" s="19" t="s">
        <v>21</v>
      </c>
      <c r="D52" s="19" t="s">
        <v>22</v>
      </c>
      <c r="E52" s="19" t="s">
        <v>23</v>
      </c>
      <c r="F52" s="19" t="s">
        <v>24</v>
      </c>
      <c r="G52" s="20">
        <f>6925*2</f>
        <v>13850</v>
      </c>
      <c r="H52" s="20">
        <v>1000</v>
      </c>
      <c r="I52" s="20">
        <v>0</v>
      </c>
      <c r="J52" s="20">
        <f>+G52+H52+I52</f>
        <v>14850</v>
      </c>
      <c r="K52" s="20">
        <f>924.63*2</f>
        <v>1849.26</v>
      </c>
      <c r="L52" s="20">
        <v>0</v>
      </c>
      <c r="M52" s="20">
        <f>+J52-K52-L52</f>
        <v>13000.74</v>
      </c>
      <c r="N52" s="20">
        <f>+J52*2</f>
        <v>29700</v>
      </c>
      <c r="O52" s="21"/>
      <c r="P52" s="21"/>
    </row>
    <row r="53" spans="1:16" ht="13.5" x14ac:dyDescent="0.25">
      <c r="A53" s="18">
        <v>2</v>
      </c>
      <c r="B53" s="18" t="s">
        <v>20</v>
      </c>
      <c r="C53" s="19" t="s">
        <v>25</v>
      </c>
      <c r="D53" s="19" t="s">
        <v>26</v>
      </c>
      <c r="E53" s="19" t="s">
        <v>27</v>
      </c>
      <c r="F53" s="19" t="s">
        <v>28</v>
      </c>
      <c r="G53" s="20">
        <f>4413.5*2</f>
        <v>8827</v>
      </c>
      <c r="H53" s="20">
        <v>0</v>
      </c>
      <c r="I53" s="20">
        <v>0</v>
      </c>
      <c r="J53" s="20">
        <f>+G53+H53+I53</f>
        <v>8827</v>
      </c>
      <c r="K53" s="20">
        <f>413.48*2</f>
        <v>826.96</v>
      </c>
      <c r="L53" s="20">
        <v>0</v>
      </c>
      <c r="M53" s="20">
        <f>+J53-K53-L53</f>
        <v>8000.04</v>
      </c>
      <c r="N53" s="20">
        <f>+J53*2</f>
        <v>17654</v>
      </c>
      <c r="O53" s="23"/>
      <c r="P53" s="23"/>
    </row>
    <row r="54" spans="1:16" ht="13.5" x14ac:dyDescent="0.25">
      <c r="A54" s="18">
        <v>3</v>
      </c>
      <c r="B54" s="18" t="s">
        <v>20</v>
      </c>
      <c r="C54" s="19" t="s">
        <v>29</v>
      </c>
      <c r="D54" s="19" t="s">
        <v>30</v>
      </c>
      <c r="E54" s="19" t="s">
        <v>31</v>
      </c>
      <c r="F54" s="19" t="s">
        <v>32</v>
      </c>
      <c r="G54" s="20">
        <f>3083*2</f>
        <v>6166</v>
      </c>
      <c r="H54" s="20">
        <v>0</v>
      </c>
      <c r="I54" s="20">
        <v>0</v>
      </c>
      <c r="J54" s="20">
        <f t="shared" ref="J54:J64" si="5">+G54+H54+I54</f>
        <v>6166</v>
      </c>
      <c r="K54" s="20">
        <f>83*2</f>
        <v>166</v>
      </c>
      <c r="L54" s="20">
        <v>0</v>
      </c>
      <c r="M54" s="20">
        <f t="shared" ref="M54:M64" si="6">+J54-K54-L54</f>
        <v>6000</v>
      </c>
      <c r="N54" s="20">
        <f t="shared" ref="N54:N64" si="7">+J54*2</f>
        <v>12332</v>
      </c>
      <c r="O54" s="23"/>
      <c r="P54" s="23"/>
    </row>
    <row r="55" spans="1:16" ht="13.5" x14ac:dyDescent="0.25">
      <c r="A55" s="18">
        <v>4</v>
      </c>
      <c r="B55" s="18" t="s">
        <v>20</v>
      </c>
      <c r="C55" s="19" t="s">
        <v>33</v>
      </c>
      <c r="D55" s="19" t="s">
        <v>34</v>
      </c>
      <c r="E55" s="19" t="s">
        <v>35</v>
      </c>
      <c r="F55" s="19" t="s">
        <v>36</v>
      </c>
      <c r="G55" s="24">
        <f>4413.45*2</f>
        <v>8826.9</v>
      </c>
      <c r="H55" s="20">
        <v>0</v>
      </c>
      <c r="I55" s="20">
        <v>0</v>
      </c>
      <c r="J55" s="20">
        <f t="shared" si="5"/>
        <v>8826.9</v>
      </c>
      <c r="K55" s="20">
        <f>413.45*2</f>
        <v>826.9</v>
      </c>
      <c r="L55" s="20">
        <v>0</v>
      </c>
      <c r="M55" s="20">
        <f t="shared" si="6"/>
        <v>8000</v>
      </c>
      <c r="N55" s="20">
        <f t="shared" si="7"/>
        <v>17653.8</v>
      </c>
      <c r="O55" s="23"/>
      <c r="P55" s="23"/>
    </row>
    <row r="56" spans="1:16" ht="13.5" x14ac:dyDescent="0.25">
      <c r="A56" s="18">
        <v>5</v>
      </c>
      <c r="B56" s="18" t="s">
        <v>20</v>
      </c>
      <c r="C56" s="19" t="s">
        <v>37</v>
      </c>
      <c r="D56" s="19" t="s">
        <v>38</v>
      </c>
      <c r="E56" s="19" t="s">
        <v>39</v>
      </c>
      <c r="F56" s="19" t="s">
        <v>40</v>
      </c>
      <c r="G56" s="20">
        <f>2505*2</f>
        <v>5010</v>
      </c>
      <c r="H56" s="20">
        <v>0</v>
      </c>
      <c r="I56" s="20">
        <v>0</v>
      </c>
      <c r="J56" s="20">
        <f t="shared" si="5"/>
        <v>5010</v>
      </c>
      <c r="K56" s="20">
        <f>4.68*2</f>
        <v>9.36</v>
      </c>
      <c r="L56" s="20">
        <v>0</v>
      </c>
      <c r="M56" s="20">
        <f t="shared" si="6"/>
        <v>5000.6400000000003</v>
      </c>
      <c r="N56" s="20">
        <f t="shared" si="7"/>
        <v>10020</v>
      </c>
      <c r="O56" s="21"/>
      <c r="P56" s="21"/>
    </row>
    <row r="57" spans="1:16" ht="13.5" x14ac:dyDescent="0.25">
      <c r="A57" s="18">
        <v>6</v>
      </c>
      <c r="B57" s="18" t="s">
        <v>20</v>
      </c>
      <c r="C57" s="19" t="s">
        <v>41</v>
      </c>
      <c r="D57" s="19" t="s">
        <v>42</v>
      </c>
      <c r="E57" s="19" t="s">
        <v>39</v>
      </c>
      <c r="F57" s="19" t="s">
        <v>43</v>
      </c>
      <c r="G57" s="20">
        <f t="shared" ref="G57:G64" si="8">2505*2</f>
        <v>5010</v>
      </c>
      <c r="H57" s="20">
        <v>0</v>
      </c>
      <c r="I57" s="20">
        <v>0</v>
      </c>
      <c r="J57" s="20">
        <f t="shared" si="5"/>
        <v>5010</v>
      </c>
      <c r="K57" s="20">
        <f t="shared" ref="K57:K64" si="9">4.68*2</f>
        <v>9.36</v>
      </c>
      <c r="L57" s="20">
        <v>0</v>
      </c>
      <c r="M57" s="20">
        <f t="shared" si="6"/>
        <v>5000.6400000000003</v>
      </c>
      <c r="N57" s="20">
        <f t="shared" si="7"/>
        <v>10020</v>
      </c>
      <c r="O57" s="21"/>
      <c r="P57" s="21"/>
    </row>
    <row r="58" spans="1:16" ht="13.5" x14ac:dyDescent="0.25">
      <c r="A58" s="18">
        <v>7</v>
      </c>
      <c r="B58" s="18" t="s">
        <v>20</v>
      </c>
      <c r="C58" s="19" t="s">
        <v>44</v>
      </c>
      <c r="D58" s="19" t="s">
        <v>45</v>
      </c>
      <c r="E58" s="19" t="s">
        <v>39</v>
      </c>
      <c r="F58" s="19" t="s">
        <v>43</v>
      </c>
      <c r="G58" s="20">
        <f t="shared" si="8"/>
        <v>5010</v>
      </c>
      <c r="H58" s="20">
        <v>0</v>
      </c>
      <c r="I58" s="20">
        <v>0</v>
      </c>
      <c r="J58" s="20">
        <f t="shared" si="5"/>
        <v>5010</v>
      </c>
      <c r="K58" s="20">
        <f t="shared" si="9"/>
        <v>9.36</v>
      </c>
      <c r="L58" s="20">
        <v>0</v>
      </c>
      <c r="M58" s="20">
        <f t="shared" si="6"/>
        <v>5000.6400000000003</v>
      </c>
      <c r="N58" s="20">
        <f t="shared" si="7"/>
        <v>10020</v>
      </c>
      <c r="O58" s="21"/>
      <c r="P58" s="21"/>
    </row>
    <row r="59" spans="1:16" ht="13.5" x14ac:dyDescent="0.25">
      <c r="A59" s="18">
        <v>8</v>
      </c>
      <c r="B59" s="18" t="s">
        <v>20</v>
      </c>
      <c r="C59" s="19" t="s">
        <v>46</v>
      </c>
      <c r="D59" s="19" t="s">
        <v>47</v>
      </c>
      <c r="E59" s="19" t="s">
        <v>39</v>
      </c>
      <c r="F59" s="19" t="s">
        <v>43</v>
      </c>
      <c r="G59" s="20">
        <f t="shared" si="8"/>
        <v>5010</v>
      </c>
      <c r="H59" s="20">
        <v>0</v>
      </c>
      <c r="I59" s="20">
        <v>0</v>
      </c>
      <c r="J59" s="20">
        <f t="shared" si="5"/>
        <v>5010</v>
      </c>
      <c r="K59" s="20">
        <f t="shared" si="9"/>
        <v>9.36</v>
      </c>
      <c r="L59" s="20">
        <v>0</v>
      </c>
      <c r="M59" s="20">
        <f t="shared" si="6"/>
        <v>5000.6400000000003</v>
      </c>
      <c r="N59" s="20">
        <f t="shared" si="7"/>
        <v>10020</v>
      </c>
      <c r="O59" s="21"/>
      <c r="P59" s="21"/>
    </row>
    <row r="60" spans="1:16" ht="13.5" x14ac:dyDescent="0.25">
      <c r="A60" s="18">
        <v>9</v>
      </c>
      <c r="B60" s="18" t="s">
        <v>20</v>
      </c>
      <c r="C60" s="19" t="s">
        <v>48</v>
      </c>
      <c r="D60" s="19" t="s">
        <v>49</v>
      </c>
      <c r="E60" s="19" t="s">
        <v>39</v>
      </c>
      <c r="F60" s="19" t="s">
        <v>43</v>
      </c>
      <c r="G60" s="20">
        <f t="shared" si="8"/>
        <v>5010</v>
      </c>
      <c r="H60" s="20">
        <v>0</v>
      </c>
      <c r="I60" s="20">
        <v>0</v>
      </c>
      <c r="J60" s="20">
        <f t="shared" si="5"/>
        <v>5010</v>
      </c>
      <c r="K60" s="20">
        <f t="shared" si="9"/>
        <v>9.36</v>
      </c>
      <c r="L60" s="20">
        <v>0</v>
      </c>
      <c r="M60" s="20">
        <f t="shared" si="6"/>
        <v>5000.6400000000003</v>
      </c>
      <c r="N60" s="20">
        <f t="shared" si="7"/>
        <v>10020</v>
      </c>
      <c r="O60" s="21"/>
      <c r="P60" s="21"/>
    </row>
    <row r="61" spans="1:16" ht="13.5" x14ac:dyDescent="0.25">
      <c r="A61" s="18">
        <v>10</v>
      </c>
      <c r="B61" s="18" t="s">
        <v>20</v>
      </c>
      <c r="C61" s="19" t="s">
        <v>50</v>
      </c>
      <c r="D61" s="19" t="s">
        <v>51</v>
      </c>
      <c r="E61" s="19" t="s">
        <v>35</v>
      </c>
      <c r="F61" s="19" t="s">
        <v>52</v>
      </c>
      <c r="G61" s="20">
        <f t="shared" si="8"/>
        <v>5010</v>
      </c>
      <c r="H61" s="20">
        <v>0</v>
      </c>
      <c r="I61" s="20">
        <v>0</v>
      </c>
      <c r="J61" s="20">
        <f t="shared" si="5"/>
        <v>5010</v>
      </c>
      <c r="K61" s="20">
        <f t="shared" si="9"/>
        <v>9.36</v>
      </c>
      <c r="L61" s="20">
        <v>0</v>
      </c>
      <c r="M61" s="20">
        <f t="shared" si="6"/>
        <v>5000.6400000000003</v>
      </c>
      <c r="N61" s="20">
        <f t="shared" si="7"/>
        <v>10020</v>
      </c>
      <c r="O61" s="21"/>
      <c r="P61" s="21"/>
    </row>
    <row r="62" spans="1:16" ht="13.5" x14ac:dyDescent="0.25">
      <c r="A62" s="18">
        <v>11</v>
      </c>
      <c r="B62" s="18" t="s">
        <v>20</v>
      </c>
      <c r="C62" s="19" t="s">
        <v>53</v>
      </c>
      <c r="D62" s="19" t="s">
        <v>54</v>
      </c>
      <c r="E62" s="19" t="s">
        <v>35</v>
      </c>
      <c r="F62" s="19" t="s">
        <v>55</v>
      </c>
      <c r="G62" s="20">
        <f t="shared" si="8"/>
        <v>5010</v>
      </c>
      <c r="H62" s="20">
        <v>0</v>
      </c>
      <c r="I62" s="20">
        <v>0</v>
      </c>
      <c r="J62" s="20">
        <f t="shared" si="5"/>
        <v>5010</v>
      </c>
      <c r="K62" s="20">
        <f t="shared" si="9"/>
        <v>9.36</v>
      </c>
      <c r="L62" s="20">
        <v>0</v>
      </c>
      <c r="M62" s="20">
        <f t="shared" si="6"/>
        <v>5000.6400000000003</v>
      </c>
      <c r="N62" s="20">
        <f t="shared" si="7"/>
        <v>10020</v>
      </c>
      <c r="O62" s="21"/>
      <c r="P62" s="21"/>
    </row>
    <row r="63" spans="1:16" ht="13.5" x14ac:dyDescent="0.25">
      <c r="A63" s="18">
        <v>12</v>
      </c>
      <c r="B63" s="18" t="s">
        <v>20</v>
      </c>
      <c r="C63" s="19" t="s">
        <v>56</v>
      </c>
      <c r="D63" s="19" t="s">
        <v>57</v>
      </c>
      <c r="E63" s="19" t="s">
        <v>35</v>
      </c>
      <c r="F63" s="19" t="s">
        <v>52</v>
      </c>
      <c r="G63" s="20">
        <f t="shared" si="8"/>
        <v>5010</v>
      </c>
      <c r="H63" s="20">
        <v>0</v>
      </c>
      <c r="I63" s="20">
        <v>0</v>
      </c>
      <c r="J63" s="20">
        <f t="shared" si="5"/>
        <v>5010</v>
      </c>
      <c r="K63" s="20">
        <f t="shared" si="9"/>
        <v>9.36</v>
      </c>
      <c r="L63" s="20">
        <v>0</v>
      </c>
      <c r="M63" s="20">
        <f t="shared" si="6"/>
        <v>5000.6400000000003</v>
      </c>
      <c r="N63" s="20">
        <f t="shared" si="7"/>
        <v>10020</v>
      </c>
      <c r="O63" s="21"/>
      <c r="P63" s="21"/>
    </row>
    <row r="64" spans="1:16" ht="13.5" x14ac:dyDescent="0.25">
      <c r="A64" s="18">
        <v>13</v>
      </c>
      <c r="B64" s="18" t="s">
        <v>20</v>
      </c>
      <c r="C64" s="19" t="s">
        <v>58</v>
      </c>
      <c r="D64" s="19" t="s">
        <v>59</v>
      </c>
      <c r="E64" s="19" t="s">
        <v>39</v>
      </c>
      <c r="F64" s="19" t="s">
        <v>60</v>
      </c>
      <c r="G64" s="20">
        <f t="shared" si="8"/>
        <v>5010</v>
      </c>
      <c r="H64" s="20">
        <v>0</v>
      </c>
      <c r="I64" s="20">
        <v>0</v>
      </c>
      <c r="J64" s="20">
        <f t="shared" si="5"/>
        <v>5010</v>
      </c>
      <c r="K64" s="20">
        <f t="shared" si="9"/>
        <v>9.36</v>
      </c>
      <c r="L64" s="20">
        <v>0</v>
      </c>
      <c r="M64" s="20">
        <f t="shared" si="6"/>
        <v>5000.6400000000003</v>
      </c>
      <c r="N64" s="20">
        <f t="shared" si="7"/>
        <v>10020</v>
      </c>
      <c r="O64" s="21"/>
      <c r="P64" s="21"/>
    </row>
    <row r="65" spans="1:16" ht="13.5" x14ac:dyDescent="0.25">
      <c r="A65" s="18"/>
      <c r="B65" s="18"/>
      <c r="C65" s="19"/>
      <c r="D65" s="19"/>
      <c r="E65" s="19"/>
      <c r="F65" s="19"/>
      <c r="G65" s="20"/>
      <c r="H65" s="20"/>
      <c r="I65" s="20"/>
      <c r="J65" s="20"/>
      <c r="K65" s="20"/>
      <c r="L65" s="20"/>
      <c r="M65" s="20"/>
      <c r="N65" s="20"/>
      <c r="O65" s="21"/>
      <c r="P65" s="21"/>
    </row>
    <row r="66" spans="1:16" ht="13.5" x14ac:dyDescent="0.25">
      <c r="A66" s="25"/>
      <c r="B66" s="25"/>
      <c r="C66" s="25"/>
      <c r="D66" s="25"/>
      <c r="E66" s="25"/>
      <c r="F66" s="25"/>
      <c r="G66" s="26"/>
      <c r="H66" s="26"/>
      <c r="I66" s="26"/>
      <c r="J66" s="26"/>
      <c r="K66" s="26"/>
      <c r="L66" s="26"/>
      <c r="M66" s="26"/>
      <c r="N66" s="26"/>
      <c r="O66" s="21"/>
      <c r="P66" s="21"/>
    </row>
    <row r="67" spans="1:16" ht="13.5" x14ac:dyDescent="0.25">
      <c r="A67" s="21"/>
      <c r="B67" s="21"/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</row>
    <row r="68" spans="1:16" ht="13.5" x14ac:dyDescent="0.25">
      <c r="A68" s="21"/>
      <c r="B68" s="21"/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</row>
    <row r="69" spans="1:16" ht="13.5" x14ac:dyDescent="0.25">
      <c r="A69" s="21"/>
      <c r="B69" s="21"/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</row>
    <row r="70" spans="1:16" ht="13.5" x14ac:dyDescent="0.25">
      <c r="A70" s="27" t="s">
        <v>61</v>
      </c>
      <c r="B70" s="27"/>
      <c r="C70" s="27"/>
      <c r="D70" s="27"/>
      <c r="E70" s="27"/>
      <c r="F70" s="27"/>
      <c r="G70" s="28">
        <f>SUM(G52:G69)</f>
        <v>82759.899999999994</v>
      </c>
      <c r="H70" s="28">
        <f>SUM(H52:H69)</f>
        <v>1000</v>
      </c>
      <c r="I70" s="28">
        <f>SUM(I52:I69)</f>
        <v>0</v>
      </c>
      <c r="J70" s="28">
        <f>SUM(J52:J69)</f>
        <v>83759.899999999994</v>
      </c>
      <c r="K70" s="28"/>
      <c r="L70" s="28"/>
      <c r="M70" s="28"/>
      <c r="N70" s="28">
        <f>SUM(N52:N69)</f>
        <v>167519.79999999999</v>
      </c>
      <c r="O70" s="28">
        <f>SUM(O52:O69)</f>
        <v>0</v>
      </c>
      <c r="P70" s="28">
        <f>SUM(P52:P69)</f>
        <v>0</v>
      </c>
    </row>
    <row r="71" spans="1:16" ht="16.5" x14ac:dyDescent="0.3">
      <c r="A71" s="22"/>
      <c r="B71" s="22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9"/>
      <c r="P71" s="29"/>
    </row>
    <row r="72" spans="1:16" ht="16.5" x14ac:dyDescent="0.3">
      <c r="A72" s="30"/>
      <c r="B72" s="30"/>
      <c r="C72" s="30"/>
      <c r="D72" s="30"/>
      <c r="E72" s="31"/>
      <c r="F72" s="32"/>
      <c r="G72" s="32"/>
      <c r="H72" s="32"/>
      <c r="I72" s="32"/>
      <c r="J72" s="32"/>
      <c r="K72" s="32"/>
      <c r="L72" s="32"/>
      <c r="M72" s="32"/>
      <c r="N72" s="32"/>
      <c r="O72" s="29"/>
      <c r="P72" s="29"/>
    </row>
    <row r="73" spans="1:16" ht="16.5" x14ac:dyDescent="0.3">
      <c r="A73" s="33"/>
      <c r="B73" s="31"/>
      <c r="C73" s="31"/>
      <c r="D73" s="33"/>
      <c r="E73" s="33"/>
      <c r="F73" s="33"/>
      <c r="G73" s="29"/>
      <c r="H73" s="29"/>
      <c r="I73" s="33"/>
      <c r="J73" s="29"/>
      <c r="K73" s="29"/>
      <c r="L73" s="29"/>
      <c r="M73" s="29"/>
      <c r="N73" s="29"/>
      <c r="O73" s="22"/>
      <c r="P73" s="29"/>
    </row>
    <row r="74" spans="1:16" ht="16.5" x14ac:dyDescent="0.3">
      <c r="A74" s="33"/>
      <c r="B74" s="31"/>
      <c r="C74" s="31"/>
      <c r="D74" s="33"/>
      <c r="E74" s="33"/>
      <c r="F74" s="33"/>
      <c r="G74" s="29"/>
      <c r="H74" s="29"/>
      <c r="I74" s="33"/>
      <c r="J74" s="29"/>
      <c r="K74" s="29"/>
      <c r="L74" s="29"/>
      <c r="M74" s="29"/>
      <c r="N74" s="29"/>
      <c r="O74" s="22"/>
      <c r="P74" s="22"/>
    </row>
    <row r="75" spans="1:16" ht="16.5" x14ac:dyDescent="0.3">
      <c r="A75" s="30"/>
      <c r="B75" s="30"/>
      <c r="C75" s="30"/>
      <c r="D75" s="30"/>
      <c r="E75" s="31"/>
      <c r="F75" s="32"/>
      <c r="G75" s="32"/>
      <c r="H75" s="32"/>
      <c r="I75" s="32"/>
      <c r="J75" s="32"/>
      <c r="K75" s="32"/>
      <c r="L75" s="32"/>
      <c r="M75" s="32"/>
      <c r="N75" s="32"/>
      <c r="O75" s="22"/>
      <c r="P75" s="22"/>
    </row>
    <row r="76" spans="1:16" ht="13.5" x14ac:dyDescent="0.25">
      <c r="A76" s="22"/>
      <c r="B76" s="22"/>
      <c r="C76" s="22"/>
      <c r="D76" s="22"/>
      <c r="E76" s="22"/>
      <c r="F76" s="22"/>
      <c r="G76" s="22"/>
      <c r="H76" s="22"/>
      <c r="I76" s="22"/>
      <c r="J76" s="22"/>
      <c r="K76" s="22"/>
      <c r="L76" s="22"/>
      <c r="M76" s="22"/>
      <c r="N76" s="22"/>
      <c r="O76" s="22"/>
      <c r="P76" s="22"/>
    </row>
    <row r="77" spans="1:16" ht="13.5" x14ac:dyDescent="0.25">
      <c r="A77" s="22"/>
      <c r="B77" s="22"/>
      <c r="C77" s="22"/>
      <c r="D77" s="22"/>
      <c r="E77" s="22"/>
      <c r="F77" s="22"/>
      <c r="G77" s="22"/>
      <c r="H77" s="22"/>
      <c r="I77" s="22"/>
      <c r="J77" s="22"/>
      <c r="K77" s="22"/>
      <c r="L77" s="22"/>
      <c r="M77" s="22"/>
      <c r="N77" s="22"/>
      <c r="O77" s="22"/>
      <c r="P77" s="22"/>
    </row>
    <row r="78" spans="1:16" ht="18" x14ac:dyDescent="0.25">
      <c r="A78" s="34" t="s">
        <v>62</v>
      </c>
      <c r="B78" s="22"/>
      <c r="C78" s="22"/>
      <c r="D78" s="22"/>
      <c r="E78" s="22"/>
      <c r="F78" s="22"/>
      <c r="G78" s="22"/>
      <c r="H78" s="22"/>
      <c r="I78" s="22"/>
      <c r="J78" s="22"/>
      <c r="K78" s="22"/>
      <c r="L78" s="22"/>
      <c r="M78" s="22"/>
      <c r="N78" s="22"/>
      <c r="O78" s="22"/>
      <c r="P78" s="35"/>
    </row>
    <row r="79" spans="1:16" ht="18" x14ac:dyDescent="0.25">
      <c r="A79" s="22"/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35"/>
      <c r="P79" s="35"/>
    </row>
    <row r="87" spans="1:16" ht="15.75" x14ac:dyDescent="0.25">
      <c r="A87" s="1" t="s">
        <v>0</v>
      </c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P87" s="3"/>
    </row>
    <row r="88" spans="1:16" ht="15.75" x14ac:dyDescent="0.25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</row>
    <row r="89" spans="1:16" ht="15.75" x14ac:dyDescent="0.25">
      <c r="A89" s="5" t="s">
        <v>64</v>
      </c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P89" s="6"/>
    </row>
    <row r="90" spans="1:16" x14ac:dyDescent="0.2">
      <c r="A90" s="7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P90" s="8"/>
    </row>
    <row r="91" spans="1:16" ht="15.75" x14ac:dyDescent="0.25">
      <c r="A91" s="9" t="s">
        <v>2</v>
      </c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8"/>
      <c r="P91" s="8"/>
    </row>
    <row r="92" spans="1:16" ht="15.75" x14ac:dyDescent="0.25">
      <c r="A92" s="10"/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</row>
    <row r="93" spans="1:16" ht="15.75" x14ac:dyDescent="0.25">
      <c r="A93" s="11"/>
      <c r="B93" s="11"/>
      <c r="C93" s="11"/>
      <c r="D93" s="11"/>
      <c r="E93" s="11"/>
      <c r="F93" s="11"/>
      <c r="G93" s="11"/>
      <c r="H93" s="11"/>
      <c r="J93" s="11"/>
      <c r="K93" s="11"/>
      <c r="L93" s="12" t="s">
        <v>3</v>
      </c>
      <c r="M93" s="12"/>
      <c r="N93" s="12"/>
    </row>
    <row r="95" spans="1:16" x14ac:dyDescent="0.2">
      <c r="A95" s="13" t="s">
        <v>4</v>
      </c>
      <c r="B95" s="13" t="s">
        <v>5</v>
      </c>
      <c r="C95" s="14" t="s">
        <v>6</v>
      </c>
      <c r="D95" s="14" t="s">
        <v>7</v>
      </c>
      <c r="E95" s="15" t="s">
        <v>8</v>
      </c>
      <c r="F95" s="14" t="s">
        <v>9</v>
      </c>
      <c r="G95" s="13" t="s">
        <v>10</v>
      </c>
      <c r="H95" s="13" t="s">
        <v>11</v>
      </c>
      <c r="I95" s="13" t="s">
        <v>12</v>
      </c>
      <c r="J95" s="13" t="s">
        <v>13</v>
      </c>
      <c r="K95" s="15" t="s">
        <v>14</v>
      </c>
      <c r="L95" s="15" t="s">
        <v>15</v>
      </c>
      <c r="M95" s="13" t="s">
        <v>16</v>
      </c>
      <c r="N95" s="13" t="s">
        <v>17</v>
      </c>
      <c r="O95" s="13" t="s">
        <v>18</v>
      </c>
      <c r="P95" s="13" t="s">
        <v>19</v>
      </c>
    </row>
    <row r="96" spans="1:16" x14ac:dyDescent="0.2">
      <c r="A96" s="13"/>
      <c r="B96" s="13"/>
      <c r="C96" s="14"/>
      <c r="D96" s="14"/>
      <c r="E96" s="17"/>
      <c r="F96" s="14"/>
      <c r="G96" s="13"/>
      <c r="H96" s="13"/>
      <c r="I96" s="13"/>
      <c r="J96" s="13"/>
      <c r="K96" s="17"/>
      <c r="L96" s="17"/>
      <c r="M96" s="13"/>
      <c r="N96" s="13"/>
      <c r="O96" s="13"/>
      <c r="P96" s="13"/>
    </row>
    <row r="97" spans="1:16" ht="13.5" x14ac:dyDescent="0.25">
      <c r="A97" s="18">
        <v>1</v>
      </c>
      <c r="B97" s="18" t="s">
        <v>20</v>
      </c>
      <c r="C97" s="19" t="s">
        <v>21</v>
      </c>
      <c r="D97" s="19" t="s">
        <v>22</v>
      </c>
      <c r="E97" s="19" t="s">
        <v>23</v>
      </c>
      <c r="F97" s="19" t="s">
        <v>24</v>
      </c>
      <c r="G97" s="20">
        <f>6925*2</f>
        <v>13850</v>
      </c>
      <c r="H97" s="20">
        <v>1000</v>
      </c>
      <c r="I97" s="20">
        <v>0</v>
      </c>
      <c r="J97" s="20">
        <f>+G97+H97+I97</f>
        <v>14850</v>
      </c>
      <c r="K97" s="20">
        <f>924.63*2</f>
        <v>1849.26</v>
      </c>
      <c r="L97" s="20">
        <v>0</v>
      </c>
      <c r="M97" s="20">
        <f>+J97-K97-L97</f>
        <v>13000.74</v>
      </c>
      <c r="N97" s="20">
        <f>+J97*2</f>
        <v>29700</v>
      </c>
      <c r="O97" s="21"/>
      <c r="P97" s="21"/>
    </row>
    <row r="98" spans="1:16" ht="13.5" x14ac:dyDescent="0.25">
      <c r="A98" s="18">
        <v>2</v>
      </c>
      <c r="B98" s="18" t="s">
        <v>20</v>
      </c>
      <c r="C98" s="19" t="s">
        <v>25</v>
      </c>
      <c r="D98" s="19" t="s">
        <v>26</v>
      </c>
      <c r="E98" s="19" t="s">
        <v>27</v>
      </c>
      <c r="F98" s="19" t="s">
        <v>28</v>
      </c>
      <c r="G98" s="20">
        <f>4413.5*2</f>
        <v>8827</v>
      </c>
      <c r="H98" s="20">
        <v>0</v>
      </c>
      <c r="I98" s="20">
        <v>0</v>
      </c>
      <c r="J98" s="20">
        <f>+G98+H98+I98</f>
        <v>8827</v>
      </c>
      <c r="K98" s="20">
        <f>413.48*2</f>
        <v>826.96</v>
      </c>
      <c r="L98" s="20">
        <v>0</v>
      </c>
      <c r="M98" s="20">
        <f>+J98-K98-L98</f>
        <v>8000.04</v>
      </c>
      <c r="N98" s="20">
        <f>+J98*2</f>
        <v>17654</v>
      </c>
      <c r="O98" s="23"/>
      <c r="P98" s="23"/>
    </row>
    <row r="99" spans="1:16" ht="13.5" x14ac:dyDescent="0.25">
      <c r="A99" s="18">
        <v>3</v>
      </c>
      <c r="B99" s="18" t="s">
        <v>20</v>
      </c>
      <c r="C99" s="19" t="s">
        <v>29</v>
      </c>
      <c r="D99" s="19" t="s">
        <v>30</v>
      </c>
      <c r="E99" s="19" t="s">
        <v>31</v>
      </c>
      <c r="F99" s="19" t="s">
        <v>32</v>
      </c>
      <c r="G99" s="20">
        <f>3083*2</f>
        <v>6166</v>
      </c>
      <c r="H99" s="20">
        <v>0</v>
      </c>
      <c r="I99" s="20">
        <v>0</v>
      </c>
      <c r="J99" s="20">
        <f t="shared" ref="J99:J109" si="10">+G99+H99+I99</f>
        <v>6166</v>
      </c>
      <c r="K99" s="20">
        <f>83*2</f>
        <v>166</v>
      </c>
      <c r="L99" s="20">
        <v>0</v>
      </c>
      <c r="M99" s="20">
        <f t="shared" ref="M99:M109" si="11">+J99-K99-L99</f>
        <v>6000</v>
      </c>
      <c r="N99" s="20">
        <f t="shared" ref="N99:N109" si="12">+J99*2</f>
        <v>12332</v>
      </c>
      <c r="O99" s="23"/>
      <c r="P99" s="23"/>
    </row>
    <row r="100" spans="1:16" ht="13.5" x14ac:dyDescent="0.25">
      <c r="A100" s="18">
        <v>4</v>
      </c>
      <c r="B100" s="18" t="s">
        <v>20</v>
      </c>
      <c r="C100" s="19" t="s">
        <v>33</v>
      </c>
      <c r="D100" s="19" t="s">
        <v>34</v>
      </c>
      <c r="E100" s="19" t="s">
        <v>35</v>
      </c>
      <c r="F100" s="19" t="s">
        <v>36</v>
      </c>
      <c r="G100" s="24">
        <f>4413.45*2</f>
        <v>8826.9</v>
      </c>
      <c r="H100" s="20">
        <v>0</v>
      </c>
      <c r="I100" s="20">
        <v>0</v>
      </c>
      <c r="J100" s="20">
        <f t="shared" si="10"/>
        <v>8826.9</v>
      </c>
      <c r="K100" s="20">
        <f>413.45*2</f>
        <v>826.9</v>
      </c>
      <c r="L100" s="20">
        <v>0</v>
      </c>
      <c r="M100" s="20">
        <f t="shared" si="11"/>
        <v>8000</v>
      </c>
      <c r="N100" s="20">
        <f t="shared" si="12"/>
        <v>17653.8</v>
      </c>
      <c r="O100" s="23"/>
      <c r="P100" s="23"/>
    </row>
    <row r="101" spans="1:16" ht="13.5" x14ac:dyDescent="0.25">
      <c r="A101" s="18">
        <v>5</v>
      </c>
      <c r="B101" s="18" t="s">
        <v>20</v>
      </c>
      <c r="C101" s="19" t="s">
        <v>37</v>
      </c>
      <c r="D101" s="19" t="s">
        <v>38</v>
      </c>
      <c r="E101" s="19" t="s">
        <v>39</v>
      </c>
      <c r="F101" s="19" t="s">
        <v>40</v>
      </c>
      <c r="G101" s="20">
        <f>2505*2</f>
        <v>5010</v>
      </c>
      <c r="H101" s="20">
        <v>0</v>
      </c>
      <c r="I101" s="20">
        <v>0</v>
      </c>
      <c r="J101" s="20">
        <f t="shared" si="10"/>
        <v>5010</v>
      </c>
      <c r="K101" s="20">
        <f>4.68*2</f>
        <v>9.36</v>
      </c>
      <c r="L101" s="20">
        <v>0</v>
      </c>
      <c r="M101" s="20">
        <f t="shared" si="11"/>
        <v>5000.6400000000003</v>
      </c>
      <c r="N101" s="20">
        <f t="shared" si="12"/>
        <v>10020</v>
      </c>
      <c r="O101" s="21"/>
      <c r="P101" s="21"/>
    </row>
    <row r="102" spans="1:16" ht="13.5" x14ac:dyDescent="0.25">
      <c r="A102" s="18">
        <v>6</v>
      </c>
      <c r="B102" s="18" t="s">
        <v>20</v>
      </c>
      <c r="C102" s="19" t="s">
        <v>41</v>
      </c>
      <c r="D102" s="19" t="s">
        <v>42</v>
      </c>
      <c r="E102" s="19" t="s">
        <v>39</v>
      </c>
      <c r="F102" s="19" t="s">
        <v>43</v>
      </c>
      <c r="G102" s="20">
        <f t="shared" ref="G102:G109" si="13">2505*2</f>
        <v>5010</v>
      </c>
      <c r="H102" s="20">
        <v>0</v>
      </c>
      <c r="I102" s="20">
        <v>0</v>
      </c>
      <c r="J102" s="20">
        <f t="shared" si="10"/>
        <v>5010</v>
      </c>
      <c r="K102" s="20">
        <f t="shared" ref="K102:K109" si="14">4.68*2</f>
        <v>9.36</v>
      </c>
      <c r="L102" s="20">
        <v>0</v>
      </c>
      <c r="M102" s="20">
        <f t="shared" si="11"/>
        <v>5000.6400000000003</v>
      </c>
      <c r="N102" s="20">
        <f t="shared" si="12"/>
        <v>10020</v>
      </c>
      <c r="O102" s="21"/>
      <c r="P102" s="21"/>
    </row>
    <row r="103" spans="1:16" ht="13.5" x14ac:dyDescent="0.25">
      <c r="A103" s="18">
        <v>7</v>
      </c>
      <c r="B103" s="18" t="s">
        <v>20</v>
      </c>
      <c r="C103" s="19" t="s">
        <v>44</v>
      </c>
      <c r="D103" s="19" t="s">
        <v>45</v>
      </c>
      <c r="E103" s="19" t="s">
        <v>39</v>
      </c>
      <c r="F103" s="19" t="s">
        <v>43</v>
      </c>
      <c r="G103" s="20">
        <f t="shared" si="13"/>
        <v>5010</v>
      </c>
      <c r="H103" s="20">
        <v>0</v>
      </c>
      <c r="I103" s="20">
        <v>0</v>
      </c>
      <c r="J103" s="20">
        <f t="shared" si="10"/>
        <v>5010</v>
      </c>
      <c r="K103" s="20">
        <f t="shared" si="14"/>
        <v>9.36</v>
      </c>
      <c r="L103" s="20">
        <v>0</v>
      </c>
      <c r="M103" s="20">
        <f t="shared" si="11"/>
        <v>5000.6400000000003</v>
      </c>
      <c r="N103" s="20">
        <f t="shared" si="12"/>
        <v>10020</v>
      </c>
      <c r="O103" s="21"/>
      <c r="P103" s="21"/>
    </row>
    <row r="104" spans="1:16" ht="13.5" x14ac:dyDescent="0.25">
      <c r="A104" s="18">
        <v>8</v>
      </c>
      <c r="B104" s="18" t="s">
        <v>20</v>
      </c>
      <c r="C104" s="19" t="s">
        <v>46</v>
      </c>
      <c r="D104" s="19" t="s">
        <v>47</v>
      </c>
      <c r="E104" s="19" t="s">
        <v>39</v>
      </c>
      <c r="F104" s="19" t="s">
        <v>43</v>
      </c>
      <c r="G104" s="20">
        <f t="shared" si="13"/>
        <v>5010</v>
      </c>
      <c r="H104" s="20">
        <v>0</v>
      </c>
      <c r="I104" s="20">
        <v>0</v>
      </c>
      <c r="J104" s="20">
        <f t="shared" si="10"/>
        <v>5010</v>
      </c>
      <c r="K104" s="20">
        <f t="shared" si="14"/>
        <v>9.36</v>
      </c>
      <c r="L104" s="20">
        <v>0</v>
      </c>
      <c r="M104" s="20">
        <f t="shared" si="11"/>
        <v>5000.6400000000003</v>
      </c>
      <c r="N104" s="20">
        <f t="shared" si="12"/>
        <v>10020</v>
      </c>
      <c r="O104" s="21"/>
      <c r="P104" s="21"/>
    </row>
    <row r="105" spans="1:16" ht="13.5" x14ac:dyDescent="0.25">
      <c r="A105" s="18">
        <v>9</v>
      </c>
      <c r="B105" s="18" t="s">
        <v>20</v>
      </c>
      <c r="C105" s="19" t="s">
        <v>48</v>
      </c>
      <c r="D105" s="19" t="s">
        <v>49</v>
      </c>
      <c r="E105" s="19" t="s">
        <v>39</v>
      </c>
      <c r="F105" s="19" t="s">
        <v>43</v>
      </c>
      <c r="G105" s="20">
        <f t="shared" si="13"/>
        <v>5010</v>
      </c>
      <c r="H105" s="20">
        <v>0</v>
      </c>
      <c r="I105" s="20">
        <v>0</v>
      </c>
      <c r="J105" s="20">
        <f t="shared" si="10"/>
        <v>5010</v>
      </c>
      <c r="K105" s="20">
        <f t="shared" si="14"/>
        <v>9.36</v>
      </c>
      <c r="L105" s="20">
        <v>0</v>
      </c>
      <c r="M105" s="20">
        <f t="shared" si="11"/>
        <v>5000.6400000000003</v>
      </c>
      <c r="N105" s="20">
        <f t="shared" si="12"/>
        <v>10020</v>
      </c>
      <c r="O105" s="21"/>
      <c r="P105" s="21"/>
    </row>
    <row r="106" spans="1:16" ht="13.5" x14ac:dyDescent="0.25">
      <c r="A106" s="18">
        <v>10</v>
      </c>
      <c r="B106" s="18" t="s">
        <v>20</v>
      </c>
      <c r="C106" s="19" t="s">
        <v>50</v>
      </c>
      <c r="D106" s="19" t="s">
        <v>51</v>
      </c>
      <c r="E106" s="19" t="s">
        <v>35</v>
      </c>
      <c r="F106" s="19" t="s">
        <v>52</v>
      </c>
      <c r="G106" s="20">
        <f t="shared" si="13"/>
        <v>5010</v>
      </c>
      <c r="H106" s="20">
        <v>0</v>
      </c>
      <c r="I106" s="20">
        <v>0</v>
      </c>
      <c r="J106" s="20">
        <f t="shared" si="10"/>
        <v>5010</v>
      </c>
      <c r="K106" s="20">
        <f t="shared" si="14"/>
        <v>9.36</v>
      </c>
      <c r="L106" s="20">
        <v>0</v>
      </c>
      <c r="M106" s="20">
        <f t="shared" si="11"/>
        <v>5000.6400000000003</v>
      </c>
      <c r="N106" s="20">
        <f t="shared" si="12"/>
        <v>10020</v>
      </c>
      <c r="O106" s="21"/>
      <c r="P106" s="21"/>
    </row>
    <row r="107" spans="1:16" ht="13.5" x14ac:dyDescent="0.25">
      <c r="A107" s="18">
        <v>11</v>
      </c>
      <c r="B107" s="18" t="s">
        <v>20</v>
      </c>
      <c r="C107" s="19" t="s">
        <v>53</v>
      </c>
      <c r="D107" s="19" t="s">
        <v>54</v>
      </c>
      <c r="E107" s="19" t="s">
        <v>35</v>
      </c>
      <c r="F107" s="19" t="s">
        <v>55</v>
      </c>
      <c r="G107" s="20">
        <f t="shared" si="13"/>
        <v>5010</v>
      </c>
      <c r="H107" s="20">
        <v>0</v>
      </c>
      <c r="I107" s="20">
        <v>0</v>
      </c>
      <c r="J107" s="20">
        <f t="shared" si="10"/>
        <v>5010</v>
      </c>
      <c r="K107" s="20">
        <f t="shared" si="14"/>
        <v>9.36</v>
      </c>
      <c r="L107" s="20">
        <v>0</v>
      </c>
      <c r="M107" s="20">
        <f t="shared" si="11"/>
        <v>5000.6400000000003</v>
      </c>
      <c r="N107" s="20">
        <f t="shared" si="12"/>
        <v>10020</v>
      </c>
      <c r="O107" s="21"/>
      <c r="P107" s="21"/>
    </row>
    <row r="108" spans="1:16" ht="13.5" x14ac:dyDescent="0.25">
      <c r="A108" s="18">
        <v>12</v>
      </c>
      <c r="B108" s="18" t="s">
        <v>20</v>
      </c>
      <c r="C108" s="19" t="s">
        <v>56</v>
      </c>
      <c r="D108" s="19" t="s">
        <v>57</v>
      </c>
      <c r="E108" s="19" t="s">
        <v>35</v>
      </c>
      <c r="F108" s="19" t="s">
        <v>52</v>
      </c>
      <c r="G108" s="20">
        <f t="shared" si="13"/>
        <v>5010</v>
      </c>
      <c r="H108" s="20">
        <v>0</v>
      </c>
      <c r="I108" s="20">
        <v>0</v>
      </c>
      <c r="J108" s="20">
        <f t="shared" si="10"/>
        <v>5010</v>
      </c>
      <c r="K108" s="20">
        <f t="shared" si="14"/>
        <v>9.36</v>
      </c>
      <c r="L108" s="20">
        <v>0</v>
      </c>
      <c r="M108" s="20">
        <f t="shared" si="11"/>
        <v>5000.6400000000003</v>
      </c>
      <c r="N108" s="20">
        <f t="shared" si="12"/>
        <v>10020</v>
      </c>
      <c r="O108" s="21"/>
      <c r="P108" s="21"/>
    </row>
    <row r="109" spans="1:16" ht="13.5" x14ac:dyDescent="0.25">
      <c r="A109" s="18">
        <v>13</v>
      </c>
      <c r="B109" s="18" t="s">
        <v>20</v>
      </c>
      <c r="C109" s="19" t="s">
        <v>58</v>
      </c>
      <c r="D109" s="19" t="s">
        <v>59</v>
      </c>
      <c r="E109" s="19" t="s">
        <v>39</v>
      </c>
      <c r="F109" s="19" t="s">
        <v>60</v>
      </c>
      <c r="G109" s="20">
        <f t="shared" si="13"/>
        <v>5010</v>
      </c>
      <c r="H109" s="20">
        <v>0</v>
      </c>
      <c r="I109" s="20">
        <v>0</v>
      </c>
      <c r="J109" s="20">
        <f t="shared" si="10"/>
        <v>5010</v>
      </c>
      <c r="K109" s="20">
        <f t="shared" si="14"/>
        <v>9.36</v>
      </c>
      <c r="L109" s="20">
        <v>0</v>
      </c>
      <c r="M109" s="20">
        <f t="shared" si="11"/>
        <v>5000.6400000000003</v>
      </c>
      <c r="N109" s="20">
        <f t="shared" si="12"/>
        <v>10020</v>
      </c>
      <c r="O109" s="21"/>
      <c r="P109" s="21"/>
    </row>
    <row r="110" spans="1:16" ht="13.5" x14ac:dyDescent="0.25">
      <c r="A110" s="18"/>
      <c r="B110" s="18"/>
      <c r="C110" s="19"/>
      <c r="D110" s="19"/>
      <c r="E110" s="19"/>
      <c r="F110" s="19"/>
      <c r="G110" s="20"/>
      <c r="H110" s="20"/>
      <c r="I110" s="20"/>
      <c r="J110" s="20"/>
      <c r="K110" s="20"/>
      <c r="L110" s="20"/>
      <c r="M110" s="20"/>
      <c r="N110" s="20"/>
      <c r="O110" s="21"/>
      <c r="P110" s="21"/>
    </row>
    <row r="111" spans="1:16" ht="13.5" x14ac:dyDescent="0.25">
      <c r="A111" s="25"/>
      <c r="B111" s="25"/>
      <c r="C111" s="25"/>
      <c r="D111" s="25"/>
      <c r="E111" s="25"/>
      <c r="F111" s="25"/>
      <c r="G111" s="26"/>
      <c r="H111" s="26"/>
      <c r="I111" s="26"/>
      <c r="J111" s="26"/>
      <c r="K111" s="26"/>
      <c r="L111" s="26"/>
      <c r="M111" s="26"/>
      <c r="N111" s="26"/>
      <c r="O111" s="21"/>
      <c r="P111" s="21"/>
    </row>
    <row r="112" spans="1:16" ht="13.5" x14ac:dyDescent="0.25">
      <c r="A112" s="21"/>
      <c r="B112" s="21"/>
      <c r="C112" s="21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1"/>
    </row>
    <row r="113" spans="1:16" ht="13.5" x14ac:dyDescent="0.25">
      <c r="A113" s="21"/>
      <c r="B113" s="21"/>
      <c r="C113" s="21"/>
      <c r="D113" s="21"/>
      <c r="E113" s="21"/>
      <c r="F113" s="21"/>
      <c r="G113" s="21"/>
      <c r="H113" s="21"/>
      <c r="I113" s="21"/>
      <c r="J113" s="21"/>
      <c r="K113" s="21"/>
      <c r="L113" s="21"/>
      <c r="M113" s="21"/>
      <c r="N113" s="21"/>
      <c r="O113" s="21"/>
      <c r="P113" s="21"/>
    </row>
    <row r="114" spans="1:16" ht="13.5" x14ac:dyDescent="0.25">
      <c r="A114" s="21"/>
      <c r="B114" s="21"/>
      <c r="C114" s="21"/>
      <c r="D114" s="21"/>
      <c r="E114" s="21"/>
      <c r="F114" s="21"/>
      <c r="G114" s="21"/>
      <c r="H114" s="21"/>
      <c r="I114" s="21"/>
      <c r="J114" s="21"/>
      <c r="K114" s="21"/>
      <c r="L114" s="21"/>
      <c r="M114" s="21"/>
      <c r="N114" s="21"/>
      <c r="O114" s="21"/>
      <c r="P114" s="21"/>
    </row>
    <row r="115" spans="1:16" ht="13.5" x14ac:dyDescent="0.25">
      <c r="A115" s="27" t="s">
        <v>61</v>
      </c>
      <c r="B115" s="27"/>
      <c r="C115" s="27"/>
      <c r="D115" s="27"/>
      <c r="E115" s="27"/>
      <c r="F115" s="27"/>
      <c r="G115" s="28">
        <f>SUM(G97:G114)</f>
        <v>82759.899999999994</v>
      </c>
      <c r="H115" s="28">
        <f>SUM(H97:H114)</f>
        <v>1000</v>
      </c>
      <c r="I115" s="28">
        <f>SUM(I97:I114)</f>
        <v>0</v>
      </c>
      <c r="J115" s="28">
        <f>SUM(J97:J114)</f>
        <v>83759.899999999994</v>
      </c>
      <c r="K115" s="28"/>
      <c r="L115" s="28"/>
      <c r="M115" s="28"/>
      <c r="N115" s="28">
        <f>SUM(N97:N114)</f>
        <v>167519.79999999999</v>
      </c>
      <c r="O115" s="28">
        <f>SUM(O97:O114)</f>
        <v>0</v>
      </c>
      <c r="P115" s="28">
        <f>SUM(P97:P114)</f>
        <v>0</v>
      </c>
    </row>
    <row r="116" spans="1:16" ht="16.5" x14ac:dyDescent="0.3">
      <c r="A116" s="22"/>
      <c r="B116" s="22"/>
      <c r="C116" s="22"/>
      <c r="D116" s="22"/>
      <c r="E116" s="22"/>
      <c r="F116" s="22"/>
      <c r="G116" s="22"/>
      <c r="H116" s="22"/>
      <c r="I116" s="22"/>
      <c r="J116" s="22"/>
      <c r="K116" s="22"/>
      <c r="L116" s="22"/>
      <c r="M116" s="22"/>
      <c r="N116" s="22"/>
      <c r="O116" s="29"/>
      <c r="P116" s="29"/>
    </row>
    <row r="117" spans="1:16" ht="16.5" x14ac:dyDescent="0.3">
      <c r="A117" s="30"/>
      <c r="B117" s="30"/>
      <c r="C117" s="30"/>
      <c r="D117" s="30"/>
      <c r="E117" s="31"/>
      <c r="F117" s="32"/>
      <c r="G117" s="32"/>
      <c r="H117" s="32"/>
      <c r="I117" s="32"/>
      <c r="J117" s="32"/>
      <c r="K117" s="32"/>
      <c r="L117" s="32"/>
      <c r="M117" s="32"/>
      <c r="N117" s="32"/>
      <c r="O117" s="29"/>
      <c r="P117" s="29"/>
    </row>
    <row r="118" spans="1:16" ht="16.5" x14ac:dyDescent="0.3">
      <c r="A118" s="33"/>
      <c r="B118" s="31"/>
      <c r="C118" s="31"/>
      <c r="D118" s="33"/>
      <c r="E118" s="33"/>
      <c r="F118" s="33"/>
      <c r="G118" s="29"/>
      <c r="H118" s="29"/>
      <c r="I118" s="33"/>
      <c r="J118" s="29"/>
      <c r="K118" s="29"/>
      <c r="L118" s="29"/>
      <c r="M118" s="29"/>
      <c r="N118" s="29"/>
      <c r="O118" s="22"/>
      <c r="P118" s="29"/>
    </row>
    <row r="119" spans="1:16" ht="16.5" x14ac:dyDescent="0.3">
      <c r="A119" s="33"/>
      <c r="B119" s="31"/>
      <c r="C119" s="31"/>
      <c r="D119" s="33"/>
      <c r="E119" s="33"/>
      <c r="F119" s="33"/>
      <c r="G119" s="29"/>
      <c r="H119" s="29"/>
      <c r="I119" s="33"/>
      <c r="J119" s="29"/>
      <c r="K119" s="29"/>
      <c r="L119" s="29"/>
      <c r="M119" s="29"/>
      <c r="N119" s="29"/>
      <c r="O119" s="22"/>
      <c r="P119" s="22"/>
    </row>
    <row r="120" spans="1:16" ht="16.5" x14ac:dyDescent="0.3">
      <c r="A120" s="30"/>
      <c r="B120" s="30"/>
      <c r="C120" s="30"/>
      <c r="D120" s="30"/>
      <c r="E120" s="31"/>
      <c r="F120" s="32"/>
      <c r="G120" s="32"/>
      <c r="H120" s="32"/>
      <c r="I120" s="32"/>
      <c r="J120" s="32"/>
      <c r="K120" s="32"/>
      <c r="L120" s="32"/>
      <c r="M120" s="32"/>
      <c r="N120" s="32"/>
      <c r="O120" s="22"/>
      <c r="P120" s="22"/>
    </row>
    <row r="121" spans="1:16" ht="13.5" x14ac:dyDescent="0.25">
      <c r="A121" s="22"/>
      <c r="B121" s="22"/>
      <c r="C121" s="22"/>
      <c r="D121" s="22"/>
      <c r="E121" s="22"/>
      <c r="F121" s="22"/>
      <c r="G121" s="22"/>
      <c r="H121" s="22"/>
      <c r="I121" s="22"/>
      <c r="J121" s="22"/>
      <c r="K121" s="22"/>
      <c r="L121" s="22"/>
      <c r="M121" s="22"/>
      <c r="N121" s="22"/>
      <c r="O121" s="22"/>
      <c r="P121" s="22"/>
    </row>
    <row r="122" spans="1:16" ht="13.5" x14ac:dyDescent="0.25">
      <c r="A122" s="22"/>
      <c r="B122" s="22"/>
      <c r="C122" s="22"/>
      <c r="D122" s="22"/>
      <c r="E122" s="22"/>
      <c r="F122" s="22"/>
      <c r="G122" s="22"/>
      <c r="H122" s="22"/>
      <c r="I122" s="22"/>
      <c r="J122" s="22"/>
      <c r="K122" s="22"/>
      <c r="L122" s="22"/>
      <c r="M122" s="22"/>
      <c r="N122" s="22"/>
      <c r="O122" s="22"/>
      <c r="P122" s="22"/>
    </row>
    <row r="123" spans="1:16" ht="18" x14ac:dyDescent="0.25">
      <c r="A123" s="34" t="s">
        <v>62</v>
      </c>
      <c r="B123" s="22"/>
      <c r="C123" s="22"/>
      <c r="D123" s="22"/>
      <c r="E123" s="22"/>
      <c r="F123" s="22"/>
      <c r="G123" s="22"/>
      <c r="H123" s="22"/>
      <c r="I123" s="22"/>
      <c r="J123" s="22"/>
      <c r="K123" s="22"/>
      <c r="L123" s="22"/>
      <c r="M123" s="22"/>
      <c r="N123" s="22"/>
      <c r="O123" s="22"/>
      <c r="P123" s="35"/>
    </row>
    <row r="124" spans="1:16" ht="18" x14ac:dyDescent="0.25">
      <c r="A124" s="22"/>
      <c r="B124" s="22"/>
      <c r="C124" s="22"/>
      <c r="D124" s="22"/>
      <c r="E124" s="22"/>
      <c r="F124" s="22"/>
      <c r="G124" s="22"/>
      <c r="H124" s="22"/>
      <c r="I124" s="22"/>
      <c r="J124" s="22"/>
      <c r="K124" s="22"/>
      <c r="L124" s="22"/>
      <c r="M124" s="22"/>
      <c r="N124" s="22"/>
      <c r="O124" s="35"/>
      <c r="P124" s="35"/>
    </row>
  </sheetData>
  <mergeCells count="84">
    <mergeCell ref="A117:D117"/>
    <mergeCell ref="F117:H117"/>
    <mergeCell ref="I117:N117"/>
    <mergeCell ref="A120:D120"/>
    <mergeCell ref="F120:H120"/>
    <mergeCell ref="I120:N120"/>
    <mergeCell ref="M95:M96"/>
    <mergeCell ref="N95:N96"/>
    <mergeCell ref="O95:O96"/>
    <mergeCell ref="P95:P96"/>
    <mergeCell ref="A111:F111"/>
    <mergeCell ref="A115:F115"/>
    <mergeCell ref="G95:G96"/>
    <mergeCell ref="H95:H96"/>
    <mergeCell ref="I95:I96"/>
    <mergeCell ref="J95:J96"/>
    <mergeCell ref="K95:K96"/>
    <mergeCell ref="L95:L96"/>
    <mergeCell ref="A87:N87"/>
    <mergeCell ref="A89:N89"/>
    <mergeCell ref="A90:N90"/>
    <mergeCell ref="A91:N91"/>
    <mergeCell ref="A95:A96"/>
    <mergeCell ref="B95:B96"/>
    <mergeCell ref="C95:C96"/>
    <mergeCell ref="D95:D96"/>
    <mergeCell ref="E95:E96"/>
    <mergeCell ref="F95:F96"/>
    <mergeCell ref="A72:D72"/>
    <mergeCell ref="F72:H72"/>
    <mergeCell ref="I72:N72"/>
    <mergeCell ref="A75:D75"/>
    <mergeCell ref="F75:H75"/>
    <mergeCell ref="I75:N75"/>
    <mergeCell ref="M50:M51"/>
    <mergeCell ref="N50:N51"/>
    <mergeCell ref="O50:O51"/>
    <mergeCell ref="P50:P51"/>
    <mergeCell ref="A66:F66"/>
    <mergeCell ref="A70:F70"/>
    <mergeCell ref="G50:G51"/>
    <mergeCell ref="H50:H51"/>
    <mergeCell ref="I50:I51"/>
    <mergeCell ref="J50:J51"/>
    <mergeCell ref="K50:K51"/>
    <mergeCell ref="L50:L51"/>
    <mergeCell ref="A42:N42"/>
    <mergeCell ref="A44:N44"/>
    <mergeCell ref="A45:N45"/>
    <mergeCell ref="A46:N46"/>
    <mergeCell ref="A50:A51"/>
    <mergeCell ref="B50:B51"/>
    <mergeCell ref="C50:C51"/>
    <mergeCell ref="D50:D51"/>
    <mergeCell ref="E50:E51"/>
    <mergeCell ref="F50:F51"/>
    <mergeCell ref="A34:D34"/>
    <mergeCell ref="F34:H34"/>
    <mergeCell ref="I34:N34"/>
    <mergeCell ref="A37:D37"/>
    <mergeCell ref="F37:H37"/>
    <mergeCell ref="I37:N37"/>
    <mergeCell ref="M12:M13"/>
    <mergeCell ref="N12:N13"/>
    <mergeCell ref="O12:O13"/>
    <mergeCell ref="P12:P13"/>
    <mergeCell ref="A28:F28"/>
    <mergeCell ref="A32:F32"/>
    <mergeCell ref="G12:G13"/>
    <mergeCell ref="H12:H13"/>
    <mergeCell ref="I12:I13"/>
    <mergeCell ref="J12:J13"/>
    <mergeCell ref="K12:K13"/>
    <mergeCell ref="L12:L13"/>
    <mergeCell ref="A4:N4"/>
    <mergeCell ref="A6:N6"/>
    <mergeCell ref="A7:N7"/>
    <mergeCell ref="A8:N8"/>
    <mergeCell ref="A12:A13"/>
    <mergeCell ref="B12:B13"/>
    <mergeCell ref="C12:C13"/>
    <mergeCell ref="D12:D13"/>
    <mergeCell ref="E12:E13"/>
    <mergeCell ref="F12:F1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caast1</dc:creator>
  <cp:lastModifiedBy>caast1</cp:lastModifiedBy>
  <dcterms:created xsi:type="dcterms:W3CDTF">2016-05-31T05:52:59Z</dcterms:created>
  <dcterms:modified xsi:type="dcterms:W3CDTF">2016-05-31T05:53:39Z</dcterms:modified>
</cp:coreProperties>
</file>